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firstSheet="1" activeTab="4"/>
  </bookViews>
  <sheets>
    <sheet name="0000000" sheetId="8" state="hidden" r:id="rId1"/>
    <sheet name="泰业" sheetId="16" r:id="rId2"/>
    <sheet name="邮政" sheetId="17" r:id="rId3"/>
    <sheet name="农商行" sheetId="18" r:id="rId4"/>
    <sheet name="工行" sheetId="19" r:id="rId5"/>
    <sheet name="农行" sheetId="20" r:id="rId6"/>
  </sheets>
  <externalReferences>
    <externalReference r:id="rId7"/>
  </externalReferences>
  <definedNames>
    <definedName name="_xlnm._FilterDatabase" localSheetId="1" hidden="1">泰业!$A$2:$IU$111</definedName>
    <definedName name="信贷系统数据">[1]信贷系统数据!$A$1:$IV$65536</definedName>
    <definedName name="_xlnm.Print_Titles" localSheetId="1">泰业!$1:$2</definedName>
  </definedNames>
  <calcPr calcId="144525" concurrentCalc="0"/>
</workbook>
</file>

<file path=xl/sharedStrings.xml><?xml version="1.0" encoding="utf-8"?>
<sst xmlns="http://schemas.openxmlformats.org/spreadsheetml/2006/main" count="716" uniqueCount="383">
  <si>
    <t>创业担保贷款贴息资金明细表（河源市担保中心）</t>
  </si>
  <si>
    <t>序号</t>
  </si>
  <si>
    <t>客户名称</t>
  </si>
  <si>
    <t>贷款金额（万元）</t>
  </si>
  <si>
    <t>贷款余额（万元）</t>
  </si>
  <si>
    <t>利率/年</t>
  </si>
  <si>
    <t>申请贴息利率/年</t>
  </si>
  <si>
    <t>发放时间</t>
  </si>
  <si>
    <t>计息起止日</t>
  </si>
  <si>
    <t>四季度付息额(此列隐藏）</t>
  </si>
  <si>
    <t>2023年四季度申请资金（元）</t>
  </si>
  <si>
    <t>参保情况</t>
  </si>
  <si>
    <t>备注</t>
  </si>
  <si>
    <t>吴伟波</t>
  </si>
  <si>
    <t>2023-6-21至2023-9-23</t>
  </si>
  <si>
    <t>是</t>
  </si>
  <si>
    <t>朱东波</t>
  </si>
  <si>
    <t>2023-6-21至2023-9-24</t>
  </si>
  <si>
    <t>刘晓琴</t>
  </si>
  <si>
    <t>2023-6-21至2023-9-27</t>
  </si>
  <si>
    <t>曹辉雄</t>
  </si>
  <si>
    <t>李锦农</t>
  </si>
  <si>
    <t>冯嘉亮</t>
  </si>
  <si>
    <t>2023-6-21至2023-9-28</t>
  </si>
  <si>
    <t>魏海武</t>
  </si>
  <si>
    <t>袁运新</t>
  </si>
  <si>
    <t>杨秋香</t>
  </si>
  <si>
    <t>苏嘉林</t>
  </si>
  <si>
    <t>许扬洋</t>
  </si>
  <si>
    <t>2023-6-21至2023-9-26</t>
  </si>
  <si>
    <t>刘太行</t>
  </si>
  <si>
    <t>2023-6-21至2023-9-29</t>
  </si>
  <si>
    <t>河源市海邻八骏广告传媒有限公司</t>
  </si>
  <si>
    <t>2023-9-21至2023-9-29</t>
  </si>
  <si>
    <t>曾少玲</t>
  </si>
  <si>
    <t>徐玲仙</t>
  </si>
  <si>
    <t>2023-6-21至2023-11-03</t>
  </si>
  <si>
    <t>欧伟科</t>
  </si>
  <si>
    <t>2023-5-21至2023-11-05</t>
  </si>
  <si>
    <t>黄敬青</t>
  </si>
  <si>
    <t>2023-6-21至2023-11-06</t>
  </si>
  <si>
    <t>许豪</t>
  </si>
  <si>
    <t>2023-6-21至2023-11-09</t>
  </si>
  <si>
    <t>杨志勇</t>
  </si>
  <si>
    <t>2023-5-21至2023-11-10</t>
  </si>
  <si>
    <t>郭涛</t>
  </si>
  <si>
    <t>2023-6-21至2023-11-12</t>
  </si>
  <si>
    <t>欧阳慧</t>
  </si>
  <si>
    <t>2023-6-21至2023-11-18</t>
  </si>
  <si>
    <t>廖宇声</t>
  </si>
  <si>
    <t>2023-3-21至2023-11-23</t>
  </si>
  <si>
    <t>刘恒兴</t>
  </si>
  <si>
    <t>2023-3-21至2023-6-20</t>
  </si>
  <si>
    <t>刘楚蓓</t>
  </si>
  <si>
    <t>2023-6-21至2023-11-27</t>
  </si>
  <si>
    <t>刘燕萍</t>
  </si>
  <si>
    <t>2023-6-21至2023-11-30</t>
  </si>
  <si>
    <t>许醇娟</t>
  </si>
  <si>
    <t>2023-6-21至2023-12-01</t>
  </si>
  <si>
    <t>曾敏威</t>
  </si>
  <si>
    <t>2023-6-21至2023-10-16</t>
  </si>
  <si>
    <t>曾敏璐</t>
  </si>
  <si>
    <t>张文锋</t>
  </si>
  <si>
    <t>2023-6-21至2023-12-03</t>
  </si>
  <si>
    <t>温玉翠</t>
  </si>
  <si>
    <t>赵自强</t>
  </si>
  <si>
    <t>2023-6-21至2023-12-04</t>
  </si>
  <si>
    <t>谢统洲</t>
  </si>
  <si>
    <t>梁志伟</t>
  </si>
  <si>
    <t>河源市泓辉纸品包装材料有限公司</t>
  </si>
  <si>
    <t>2023-7-21至2023-12-04</t>
  </si>
  <si>
    <t>原股东人数7人，2023年11月8日有5人退出，只算2人利息。</t>
  </si>
  <si>
    <t>林枢</t>
  </si>
  <si>
    <t>2023-6-21至2023-12-05</t>
  </si>
  <si>
    <t>刘立</t>
  </si>
  <si>
    <t>2023-6-21至2023-12-07</t>
  </si>
  <si>
    <t>肖清华</t>
  </si>
  <si>
    <t>2023-6-21至2023-12-08</t>
  </si>
  <si>
    <t>具育娴</t>
  </si>
  <si>
    <t>2023-6-21至2023-12-11</t>
  </si>
  <si>
    <t>邹翀</t>
  </si>
  <si>
    <t>2023-6-21至2023-12-14</t>
  </si>
  <si>
    <t>袁南辉</t>
  </si>
  <si>
    <t>阳冬娥</t>
  </si>
  <si>
    <t>2023-6-21至2023-12-15</t>
  </si>
  <si>
    <t>陈希良</t>
  </si>
  <si>
    <t>杜子宁</t>
  </si>
  <si>
    <t>钟承远</t>
  </si>
  <si>
    <t>2023-6-21至2023-12-16</t>
  </si>
  <si>
    <t>杨琴</t>
  </si>
  <si>
    <t>2022-6-21至2023-12-16</t>
  </si>
  <si>
    <t>张美英</t>
  </si>
  <si>
    <t>2023-6-21至2023-12-17</t>
  </si>
  <si>
    <t>曾伟昌</t>
  </si>
  <si>
    <t>吴耿波</t>
  </si>
  <si>
    <t>2023-6-21至2023-12-18</t>
  </si>
  <si>
    <t>李进</t>
  </si>
  <si>
    <t>邓海峰</t>
  </si>
  <si>
    <t>2023-6-21至2023-9-20</t>
  </si>
  <si>
    <t>殷倩</t>
  </si>
  <si>
    <t>2023-6-21至2023-10-07</t>
  </si>
  <si>
    <t>河源世耀贸易有限公司</t>
  </si>
  <si>
    <t>2023-9-21至2023-12-20</t>
  </si>
  <si>
    <t>杨宙</t>
  </si>
  <si>
    <t>杨新礼</t>
  </si>
  <si>
    <t>邹小兵</t>
  </si>
  <si>
    <t>黄雪军</t>
  </si>
  <si>
    <t>罗为</t>
  </si>
  <si>
    <t>李铭</t>
  </si>
  <si>
    <t>2023-7-21至2023-10-20</t>
  </si>
  <si>
    <t>廖丹丹</t>
  </si>
  <si>
    <t>2023-8-25至2023-11-24</t>
  </si>
  <si>
    <t>肖日贵</t>
  </si>
  <si>
    <t>杨港</t>
  </si>
  <si>
    <t>刘峻妃</t>
  </si>
  <si>
    <t>叶锐</t>
  </si>
  <si>
    <t>袁剑桥</t>
  </si>
  <si>
    <t>杨新华</t>
  </si>
  <si>
    <t>黄辉娥</t>
  </si>
  <si>
    <t>李秀兴</t>
  </si>
  <si>
    <t>赖帆</t>
  </si>
  <si>
    <t>郑子达</t>
  </si>
  <si>
    <t>吕建创</t>
  </si>
  <si>
    <t>河源市采顺商业发展有限公司</t>
  </si>
  <si>
    <t>河源市崇志文化传播有限公司</t>
  </si>
  <si>
    <t>2023-6-21至2023-12-20</t>
  </si>
  <si>
    <t>朱辉密</t>
  </si>
  <si>
    <t>李丽</t>
  </si>
  <si>
    <t>罗杨定</t>
  </si>
  <si>
    <t>谢雪海</t>
  </si>
  <si>
    <t>刘礼胜</t>
  </si>
  <si>
    <t>邓冬荣</t>
  </si>
  <si>
    <t>刘满</t>
  </si>
  <si>
    <t>李伟兵</t>
  </si>
  <si>
    <t>杨丽琼</t>
  </si>
  <si>
    <t>陈红秀</t>
  </si>
  <si>
    <t>陈衍山</t>
  </si>
  <si>
    <t>谭继庚</t>
  </si>
  <si>
    <t>吴利</t>
  </si>
  <si>
    <t>李钧</t>
  </si>
  <si>
    <t>刘丽莎</t>
  </si>
  <si>
    <t>叶利燕</t>
  </si>
  <si>
    <t>潘辉</t>
  </si>
  <si>
    <t>于晓佩</t>
  </si>
  <si>
    <t>黄跃</t>
  </si>
  <si>
    <t>蓝春晓</t>
  </si>
  <si>
    <t>叶常优</t>
  </si>
  <si>
    <t>黄燕花</t>
  </si>
  <si>
    <t>吴耀明</t>
  </si>
  <si>
    <t>黄洲华</t>
  </si>
  <si>
    <t>曾远俊</t>
  </si>
  <si>
    <t>陈日真</t>
  </si>
  <si>
    <t>钟爱</t>
  </si>
  <si>
    <t>李辉湖</t>
  </si>
  <si>
    <t>邹梓智</t>
  </si>
  <si>
    <t>丁远</t>
  </si>
  <si>
    <t>邱金波</t>
  </si>
  <si>
    <t>黄斌</t>
  </si>
  <si>
    <t>张立辉</t>
  </si>
  <si>
    <t>潘雄略</t>
  </si>
  <si>
    <t>陈燕娟</t>
  </si>
  <si>
    <t>朱繁</t>
  </si>
  <si>
    <t>合计</t>
  </si>
  <si>
    <t xml:space="preserve"> </t>
  </si>
  <si>
    <t>创业担保贷款贴息资金明细表</t>
  </si>
  <si>
    <t>贷款金额</t>
  </si>
  <si>
    <t>客户实付利息（元）</t>
  </si>
  <si>
    <t>贴息中心代付利息（元）</t>
  </si>
  <si>
    <t>本季度应累计利息（元）</t>
  </si>
  <si>
    <r>
      <rPr>
        <sz val="10"/>
        <color rgb="FF000000"/>
        <rFont val="宋体"/>
        <charset val="134"/>
      </rPr>
      <t>叶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华</t>
    </r>
  </si>
  <si>
    <t>2023/10/1-2023/12/22</t>
  </si>
  <si>
    <r>
      <rPr>
        <sz val="10"/>
        <color rgb="FF000000"/>
        <rFont val="宋体"/>
        <charset val="134"/>
      </rPr>
      <t>万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燕</t>
    </r>
  </si>
  <si>
    <t>2023/10/1-2023/12/30</t>
  </si>
  <si>
    <r>
      <rPr>
        <sz val="10"/>
        <color rgb="FF000000"/>
        <rFont val="宋体"/>
        <charset val="134"/>
      </rPr>
      <t>许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梅</t>
    </r>
  </si>
  <si>
    <t>2023/10/1-2023/12/29</t>
  </si>
  <si>
    <r>
      <rPr>
        <sz val="10"/>
        <color rgb="FF000000"/>
        <rFont val="宋体"/>
        <charset val="134"/>
      </rPr>
      <t>王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培</t>
    </r>
  </si>
  <si>
    <t>2023/10/1-2023/12/25</t>
  </si>
  <si>
    <r>
      <rPr>
        <sz val="10"/>
        <color rgb="FF000000"/>
        <rFont val="宋体"/>
        <charset val="134"/>
      </rPr>
      <t>李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彬</t>
    </r>
  </si>
  <si>
    <t>2023/10/1-2023/10/27</t>
  </si>
  <si>
    <r>
      <rPr>
        <sz val="10"/>
        <color rgb="FF000000"/>
        <rFont val="宋体"/>
        <charset val="134"/>
      </rPr>
      <t>叶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平</t>
    </r>
  </si>
  <si>
    <t>2023/10/1-2023/11/11</t>
  </si>
  <si>
    <r>
      <rPr>
        <sz val="10"/>
        <color rgb="FF000000"/>
        <rFont val="宋体"/>
        <charset val="134"/>
      </rPr>
      <t>张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中</t>
    </r>
  </si>
  <si>
    <t>2023/10/1-2023/11/10</t>
  </si>
  <si>
    <r>
      <rPr>
        <sz val="10"/>
        <color rgb="FF000000"/>
        <rFont val="宋体"/>
        <charset val="134"/>
      </rPr>
      <t>陈</t>
    </r>
    <r>
      <rPr>
        <sz val="10"/>
        <color rgb="FF000000"/>
        <rFont val="Andale WT"/>
        <charset val="0"/>
      </rPr>
      <t>*</t>
    </r>
  </si>
  <si>
    <r>
      <rPr>
        <sz val="10"/>
        <color rgb="FF000000"/>
        <rFont val="宋体"/>
        <charset val="134"/>
      </rPr>
      <t>杨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旋</t>
    </r>
  </si>
  <si>
    <r>
      <rPr>
        <sz val="10"/>
        <color rgb="FF000000"/>
        <rFont val="宋体"/>
        <charset val="134"/>
      </rPr>
      <t>杨</t>
    </r>
    <r>
      <rPr>
        <sz val="10"/>
        <color rgb="FF000000"/>
        <rFont val="Andale WT"/>
        <charset val="0"/>
      </rPr>
      <t>*</t>
    </r>
  </si>
  <si>
    <t>2023/10/1-2023/12/31</t>
  </si>
  <si>
    <r>
      <rPr>
        <sz val="10"/>
        <color rgb="FF000000"/>
        <rFont val="宋体"/>
        <charset val="134"/>
      </rPr>
      <t>徐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广</t>
    </r>
  </si>
  <si>
    <r>
      <rPr>
        <sz val="10"/>
        <color rgb="FF000000"/>
        <rFont val="宋体"/>
        <charset val="134"/>
      </rPr>
      <t>李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华</t>
    </r>
  </si>
  <si>
    <r>
      <rPr>
        <sz val="10"/>
        <color rgb="FF000000"/>
        <rFont val="宋体"/>
        <charset val="134"/>
      </rPr>
      <t>古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华</t>
    </r>
  </si>
  <si>
    <t>2023/10/1-2023/11/24</t>
  </si>
  <si>
    <r>
      <rPr>
        <sz val="10"/>
        <color rgb="FF000000"/>
        <rFont val="宋体"/>
        <charset val="134"/>
      </rPr>
      <t>邓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霞</t>
    </r>
  </si>
  <si>
    <t>2023/10/1-2023/12/18</t>
  </si>
  <si>
    <r>
      <rPr>
        <sz val="10"/>
        <color rgb="FF000000"/>
        <rFont val="宋体"/>
        <charset val="134"/>
      </rPr>
      <t>许</t>
    </r>
    <r>
      <rPr>
        <sz val="10"/>
        <color rgb="FF000000"/>
        <rFont val="Andale WT"/>
        <charset val="0"/>
      </rPr>
      <t>*</t>
    </r>
  </si>
  <si>
    <t>2023/10/1-2023/11/18</t>
  </si>
  <si>
    <r>
      <rPr>
        <sz val="10"/>
        <color rgb="FF000000"/>
        <rFont val="宋体"/>
        <charset val="134"/>
      </rPr>
      <t>陈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雄</t>
    </r>
  </si>
  <si>
    <t>2023/10/1-2023/11/30</t>
  </si>
  <si>
    <r>
      <rPr>
        <sz val="10"/>
        <color rgb="FF000000"/>
        <rFont val="宋体"/>
        <charset val="134"/>
      </rPr>
      <t>丘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浩</t>
    </r>
  </si>
  <si>
    <t>2023/10/1-2023/11/19</t>
  </si>
  <si>
    <r>
      <rPr>
        <sz val="10"/>
        <color rgb="FF000000"/>
        <rFont val="宋体"/>
        <charset val="134"/>
      </rPr>
      <t>刘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思</t>
    </r>
  </si>
  <si>
    <r>
      <rPr>
        <sz val="10"/>
        <color rgb="FF000000"/>
        <rFont val="宋体"/>
        <charset val="134"/>
      </rPr>
      <t>周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栋</t>
    </r>
  </si>
  <si>
    <t>2023/10/1-2023/1216</t>
  </si>
  <si>
    <r>
      <rPr>
        <sz val="10"/>
        <color rgb="FF000000"/>
        <rFont val="宋体"/>
        <charset val="134"/>
      </rPr>
      <t>吴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史</t>
    </r>
  </si>
  <si>
    <t>2023/10/1-2023/11/26</t>
  </si>
  <si>
    <r>
      <rPr>
        <sz val="10"/>
        <color rgb="FF000000"/>
        <rFont val="宋体"/>
        <charset val="134"/>
      </rPr>
      <t>赖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浩</t>
    </r>
  </si>
  <si>
    <t>2023/10/1-2023/12/9</t>
  </si>
  <si>
    <r>
      <rPr>
        <sz val="10"/>
        <color rgb="FF000000"/>
        <rFont val="宋体"/>
        <charset val="134"/>
      </rPr>
      <t>曾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敬</t>
    </r>
  </si>
  <si>
    <t>2023/10/1-2023/12/16</t>
  </si>
  <si>
    <r>
      <rPr>
        <sz val="10"/>
        <color rgb="FF000000"/>
        <rFont val="宋体"/>
        <charset val="134"/>
      </rPr>
      <t>张</t>
    </r>
    <r>
      <rPr>
        <sz val="10"/>
        <color rgb="FF000000"/>
        <rFont val="Andale WT"/>
        <charset val="0"/>
      </rPr>
      <t>*</t>
    </r>
  </si>
  <si>
    <t>2023/10/1-2023/12/24</t>
  </si>
  <si>
    <r>
      <rPr>
        <sz val="10"/>
        <color rgb="FF000000"/>
        <rFont val="宋体"/>
        <charset val="134"/>
      </rPr>
      <t>李</t>
    </r>
    <r>
      <rPr>
        <sz val="10"/>
        <color rgb="FF000000"/>
        <rFont val="Andale WT"/>
        <charset val="0"/>
      </rPr>
      <t>*</t>
    </r>
  </si>
  <si>
    <r>
      <rPr>
        <sz val="10"/>
        <color rgb="FF000000"/>
        <rFont val="宋体"/>
        <charset val="134"/>
      </rPr>
      <t>曹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杰</t>
    </r>
  </si>
  <si>
    <t>2023/10/1-2023/12/10</t>
  </si>
  <si>
    <r>
      <rPr>
        <sz val="10"/>
        <color rgb="FF000000"/>
        <rFont val="宋体"/>
        <charset val="134"/>
      </rPr>
      <t>钟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安</t>
    </r>
  </si>
  <si>
    <r>
      <rPr>
        <sz val="10"/>
        <color rgb="FF000000"/>
        <rFont val="宋体"/>
        <charset val="134"/>
      </rPr>
      <t>廖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周</t>
    </r>
  </si>
  <si>
    <t>2023/10/1-2023/12/28</t>
  </si>
  <si>
    <r>
      <rPr>
        <sz val="10"/>
        <color rgb="FF000000"/>
        <rFont val="宋体"/>
        <charset val="134"/>
      </rPr>
      <t>骆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强</t>
    </r>
  </si>
  <si>
    <r>
      <rPr>
        <sz val="10"/>
        <color rgb="FF000000"/>
        <rFont val="宋体"/>
        <charset val="134"/>
      </rPr>
      <t>黄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铃</t>
    </r>
  </si>
  <si>
    <r>
      <rPr>
        <sz val="10"/>
        <color rgb="FF000000"/>
        <rFont val="宋体"/>
        <charset val="134"/>
      </rPr>
      <t>吴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霞</t>
    </r>
  </si>
  <si>
    <r>
      <rPr>
        <sz val="10"/>
        <color rgb="FF000000"/>
        <rFont val="宋体"/>
        <charset val="134"/>
      </rPr>
      <t>李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辉</t>
    </r>
  </si>
  <si>
    <r>
      <rPr>
        <sz val="10"/>
        <color rgb="FF000000"/>
        <rFont val="宋体"/>
        <charset val="134"/>
      </rPr>
      <t>钟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芳</t>
    </r>
  </si>
  <si>
    <r>
      <rPr>
        <sz val="10"/>
        <color rgb="FF000000"/>
        <rFont val="宋体"/>
        <charset val="134"/>
      </rPr>
      <t>曾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红</t>
    </r>
  </si>
  <si>
    <t>2023/10/1-2023/12/17</t>
  </si>
  <si>
    <r>
      <rPr>
        <sz val="10"/>
        <color rgb="FF000000"/>
        <rFont val="宋体"/>
        <charset val="134"/>
      </rPr>
      <t>丘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链</t>
    </r>
  </si>
  <si>
    <t>2023/10/1-2023/12/23</t>
  </si>
  <si>
    <r>
      <rPr>
        <sz val="10"/>
        <color rgb="FF000000"/>
        <rFont val="宋体"/>
        <charset val="134"/>
      </rPr>
      <t>吴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辉</t>
    </r>
  </si>
  <si>
    <r>
      <rPr>
        <sz val="10"/>
        <color rgb="FF000000"/>
        <rFont val="宋体"/>
        <charset val="134"/>
      </rPr>
      <t>肖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宾</t>
    </r>
  </si>
  <si>
    <r>
      <rPr>
        <sz val="10"/>
        <color rgb="FF000000"/>
        <rFont val="宋体"/>
        <charset val="134"/>
      </rPr>
      <t>李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妹</t>
    </r>
  </si>
  <si>
    <t>2023/10/1-2023/10/12</t>
  </si>
  <si>
    <r>
      <rPr>
        <sz val="10"/>
        <color rgb="FF000000"/>
        <rFont val="宋体"/>
        <charset val="134"/>
      </rPr>
      <t>曹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军</t>
    </r>
  </si>
  <si>
    <t>2023/10/1-2023/10/15</t>
  </si>
  <si>
    <r>
      <rPr>
        <sz val="10"/>
        <color rgb="FF000000"/>
        <rFont val="宋体"/>
        <charset val="134"/>
      </rPr>
      <t>周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霞</t>
    </r>
  </si>
  <si>
    <t>2023/10/1-2023/10/13</t>
  </si>
  <si>
    <r>
      <rPr>
        <sz val="10"/>
        <color rgb="FF000000"/>
        <rFont val="宋体"/>
        <charset val="134"/>
      </rPr>
      <t>黄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平</t>
    </r>
  </si>
  <si>
    <t>2023/10/1-2023/11/4</t>
  </si>
  <si>
    <t>袁*贵</t>
  </si>
  <si>
    <t>杜*华</t>
  </si>
  <si>
    <t>李*集</t>
  </si>
  <si>
    <r>
      <rPr>
        <sz val="10"/>
        <color rgb="FF000000"/>
        <rFont val="宋体"/>
        <charset val="134"/>
      </rPr>
      <t>黄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远</t>
    </r>
  </si>
  <si>
    <r>
      <rPr>
        <sz val="10"/>
        <color rgb="FF000000"/>
        <rFont val="宋体"/>
        <charset val="134"/>
      </rPr>
      <t>罗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友</t>
    </r>
  </si>
  <si>
    <r>
      <rPr>
        <sz val="10"/>
        <color rgb="FF000000"/>
        <rFont val="宋体"/>
        <charset val="134"/>
      </rPr>
      <t>黄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寿</t>
    </r>
  </si>
  <si>
    <r>
      <rPr>
        <sz val="10"/>
        <color rgb="FF000000"/>
        <rFont val="宋体"/>
        <charset val="134"/>
      </rPr>
      <t>曾</t>
    </r>
    <r>
      <rPr>
        <sz val="10"/>
        <color rgb="FF000000"/>
        <rFont val="Andale WT"/>
        <charset val="0"/>
      </rPr>
      <t>*</t>
    </r>
    <r>
      <rPr>
        <sz val="10"/>
        <color rgb="FF000000"/>
        <rFont val="宋体"/>
        <charset val="134"/>
      </rPr>
      <t>云</t>
    </r>
  </si>
  <si>
    <t xml:space="preserve">              创业担保贷款贴息资金明细表 </t>
  </si>
  <si>
    <t>贷款余额</t>
  </si>
  <si>
    <t>贷款利率</t>
  </si>
  <si>
    <t xml:space="preserve"> 贴息利率</t>
  </si>
  <si>
    <t>贷款起期</t>
  </si>
  <si>
    <t>贷款止期</t>
  </si>
  <si>
    <t>利息</t>
  </si>
  <si>
    <t>1</t>
  </si>
  <si>
    <t>黄锦标</t>
  </si>
  <si>
    <t>6.85%</t>
  </si>
  <si>
    <t>2020-05-28</t>
  </si>
  <si>
    <t>2023-05-27</t>
  </si>
  <si>
    <t>20230621-20230921</t>
  </si>
  <si>
    <t>2</t>
  </si>
  <si>
    <t>郑远雄</t>
  </si>
  <si>
    <t>2020-06-09</t>
  </si>
  <si>
    <t>2023-06-08</t>
  </si>
  <si>
    <t>3</t>
  </si>
  <si>
    <t>罗小娟</t>
  </si>
  <si>
    <t>2020-06-10</t>
  </si>
  <si>
    <t>4</t>
  </si>
  <si>
    <t>廖秀娥</t>
  </si>
  <si>
    <t>2020-07-15</t>
  </si>
  <si>
    <t>2023-07-13</t>
  </si>
  <si>
    <t>5</t>
  </si>
  <si>
    <t>温惠青</t>
  </si>
  <si>
    <t>6</t>
  </si>
  <si>
    <t>陈雪霞</t>
  </si>
  <si>
    <t>2020-07-21</t>
  </si>
  <si>
    <t>2023-07-14</t>
  </si>
  <si>
    <t>7</t>
  </si>
  <si>
    <t>黄军强</t>
  </si>
  <si>
    <t>4.35%</t>
  </si>
  <si>
    <t>2020-09-11</t>
  </si>
  <si>
    <t>2023-09-10</t>
  </si>
  <si>
    <t>8</t>
  </si>
  <si>
    <t>罗良威</t>
  </si>
  <si>
    <t>2020-11-24</t>
  </si>
  <si>
    <t>2023-11-22</t>
  </si>
  <si>
    <t>9</t>
  </si>
  <si>
    <t>刘通</t>
  </si>
  <si>
    <t>2023-11-23</t>
  </si>
  <si>
    <t>10</t>
  </si>
  <si>
    <t>赖嘉欣</t>
  </si>
  <si>
    <t>2020-12-07</t>
  </si>
  <si>
    <t>2023-12-06</t>
  </si>
  <si>
    <t>11</t>
  </si>
  <si>
    <t>刘海明</t>
  </si>
  <si>
    <t>2020-12-18</t>
  </si>
  <si>
    <t>2023-12-17</t>
  </si>
  <si>
    <t>12</t>
  </si>
  <si>
    <t>周贤</t>
  </si>
  <si>
    <t>13</t>
  </si>
  <si>
    <t>丘智斌</t>
  </si>
  <si>
    <t>2020-12-22</t>
  </si>
  <si>
    <t>2023-12-20</t>
  </si>
  <si>
    <t>14</t>
  </si>
  <si>
    <t>刘锦辉</t>
  </si>
  <si>
    <t>2020-12-23</t>
  </si>
  <si>
    <t>15</t>
  </si>
  <si>
    <t>魏小云</t>
  </si>
  <si>
    <t>2020-12-25</t>
  </si>
  <si>
    <t>2023-12-24</t>
  </si>
  <si>
    <t>16</t>
  </si>
  <si>
    <t>李均荣</t>
  </si>
  <si>
    <t>2020-12-28</t>
  </si>
  <si>
    <t>2023-12-27</t>
  </si>
  <si>
    <t>17</t>
  </si>
  <si>
    <t>许笃永</t>
  </si>
  <si>
    <t>18</t>
  </si>
  <si>
    <t>陈宏佳</t>
  </si>
  <si>
    <t>19</t>
  </si>
  <si>
    <t>罗丽娜</t>
  </si>
  <si>
    <t>2020-12-31</t>
  </si>
  <si>
    <t>2023-12-29</t>
  </si>
  <si>
    <t>20</t>
  </si>
  <si>
    <t>缪嘉琪</t>
  </si>
  <si>
    <t>21</t>
  </si>
  <si>
    <t>蓝少陈</t>
  </si>
  <si>
    <t>2021-04-15</t>
  </si>
  <si>
    <t>2024-04-13</t>
  </si>
  <si>
    <t>22</t>
  </si>
  <si>
    <t>刘家富</t>
  </si>
  <si>
    <t>2021-05-10</t>
  </si>
  <si>
    <t>2024-05-09</t>
  </si>
  <si>
    <t>23</t>
  </si>
  <si>
    <t>刘素招</t>
  </si>
  <si>
    <t>2021-06-09</t>
  </si>
  <si>
    <t>2024-05-27</t>
  </si>
  <si>
    <t>24</t>
  </si>
  <si>
    <t>蓝晓琪</t>
  </si>
  <si>
    <t>2021-07-02</t>
  </si>
  <si>
    <t>2024-06-22</t>
  </si>
  <si>
    <t>25</t>
  </si>
  <si>
    <t>利国辉</t>
  </si>
  <si>
    <t>2021-06-04</t>
  </si>
  <si>
    <t>2024-06-03</t>
  </si>
  <si>
    <t>26</t>
  </si>
  <si>
    <t>吴伟金</t>
  </si>
  <si>
    <t>2021-06-25</t>
  </si>
  <si>
    <t>2024-06-24</t>
  </si>
  <si>
    <t>27</t>
  </si>
  <si>
    <t>张国强</t>
  </si>
  <si>
    <t xml:space="preserve">2021-07-28 </t>
  </si>
  <si>
    <t xml:space="preserve">2024-07-20 </t>
  </si>
  <si>
    <t>28</t>
  </si>
  <si>
    <t>张应权</t>
  </si>
  <si>
    <t xml:space="preserve">2024-07-25 </t>
  </si>
  <si>
    <t>2023年第四季度创业担保贷款贴息资金明细表</t>
  </si>
  <si>
    <t>执行利率/年</t>
  </si>
  <si>
    <t>实收利息（元）</t>
  </si>
  <si>
    <r>
      <rPr>
        <b/>
        <sz val="12"/>
        <color theme="1"/>
        <rFont val="宋体"/>
        <charset val="134"/>
      </rPr>
      <t>应贴</t>
    </r>
    <r>
      <rPr>
        <b/>
        <sz val="12"/>
        <color theme="1"/>
        <rFont val="宋体"/>
        <charset val="134"/>
      </rPr>
      <t>利息（元）</t>
    </r>
  </si>
  <si>
    <t>陈思敏</t>
  </si>
  <si>
    <t>2023-10-01至2023-10-08</t>
  </si>
  <si>
    <t>广东大川会计师事务所(普通合伙)</t>
  </si>
  <si>
    <t>2023-09-22至2023-11-10</t>
  </si>
  <si>
    <t>河源市英广硬质合金有限公司</t>
  </si>
  <si>
    <t>2023-09-22至2023-12-01</t>
  </si>
  <si>
    <t>陈华英</t>
  </si>
  <si>
    <t>2023-10-01至2023-12-04</t>
  </si>
  <si>
    <t>广东冠道建设工程检测有限公司</t>
  </si>
  <si>
    <t>2023-09-22至2023-12-29</t>
  </si>
  <si>
    <t>河源市爱星宝宝投资咨询有限公司</t>
  </si>
  <si>
    <t>2023-09-22至2023-12-21</t>
  </si>
  <si>
    <t>本季度应计利息（元）</t>
  </si>
  <si>
    <t>河源市慧君教育咨询服务有限公司</t>
  </si>
  <si>
    <t>1.925%</t>
  </si>
  <si>
    <t>2023-09-21至2023-12-20</t>
  </si>
  <si>
    <t>利斯泰精密模具（河源）有限公司</t>
  </si>
  <si>
    <t>广东绿洲建设工程有限公司</t>
  </si>
  <si>
    <t>张健华</t>
  </si>
  <si>
    <t>2020/12/22</t>
  </si>
  <si>
    <t>2023-09-21至2023-12-21</t>
  </si>
  <si>
    <t>张松辉</t>
  </si>
  <si>
    <t>2020/12/25</t>
  </si>
  <si>
    <t>2023-09-21至2023-12-24</t>
  </si>
  <si>
    <t>刘富文</t>
  </si>
  <si>
    <t>2021/08/23</t>
  </si>
  <si>
    <t>谢观浓</t>
  </si>
  <si>
    <t>2021/09/08</t>
  </si>
  <si>
    <t>-</t>
  </si>
</sst>
</file>

<file path=xl/styles.xml><?xml version="1.0" encoding="utf-8"?>
<styleSheet xmlns="http://schemas.openxmlformats.org/spreadsheetml/2006/main">
  <numFmts count="16">
    <numFmt numFmtId="176" formatCode="0.0000_);[Red]\(0.0000\)"/>
    <numFmt numFmtId="177" formatCode="#,##0.00_ "/>
    <numFmt numFmtId="7" formatCode="&quot;￥&quot;#,##0.00;&quot;￥&quot;\-#,##0.00"/>
    <numFmt numFmtId="178" formatCode="&quot;&quot;\¥&quot;&quot;#,##0.00;&quot;&quot;\¥&quot;&quot;\-#,##0.00"/>
    <numFmt numFmtId="179" formatCode="0.000%"/>
    <numFmt numFmtId="180" formatCode="0.00_);[Red]\(0.00\)"/>
    <numFmt numFmtId="43" formatCode="_ * #,##0.00_ ;_ * \-#,##0.00_ ;_ * &quot;-&quot;??_ ;_ @_ "/>
    <numFmt numFmtId="42" formatCode="_ &quot;￥&quot;* #,##0_ ;_ &quot;￥&quot;* \-#,##0_ ;_ &quot;￥&quot;* &quot;-&quot;_ ;_ @_ "/>
    <numFmt numFmtId="181" formatCode="m\/d\/yyyy"/>
    <numFmt numFmtId="41" formatCode="_ * #,##0_ ;_ * \-#,##0_ ;_ * &quot;-&quot;_ ;_ @_ "/>
    <numFmt numFmtId="44" formatCode="_ &quot;￥&quot;* #,##0.00_ ;_ &quot;￥&quot;* \-#,##0.00_ ;_ &quot;￥&quot;* &quot;-&quot;??_ ;_ @_ "/>
    <numFmt numFmtId="182" formatCode="0.000_);[Red]\(0.000\)"/>
    <numFmt numFmtId="183" formatCode="0.00_ "/>
    <numFmt numFmtId="184" formatCode="#,##0.00%"/>
    <numFmt numFmtId="185" formatCode="yyyy/m/d;@"/>
    <numFmt numFmtId="186" formatCode="0.0000_ "/>
  </numFmts>
  <fonts count="50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8"/>
      <color indexed="10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Andale WT"/>
      <charset val="0"/>
    </font>
    <font>
      <sz val="10"/>
      <color rgb="FF000000"/>
      <name val="宋体"/>
      <charset val="134"/>
    </font>
    <font>
      <sz val="10"/>
      <color rgb="FFFF0000"/>
      <name val="Andale WT"/>
      <charset val="0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0"/>
      <color theme="1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0"/>
      <color indexed="8"/>
      <name val="Arial"/>
      <charset val="0"/>
    </font>
    <font>
      <sz val="10"/>
      <name val="Arial"/>
      <charset val="0"/>
    </font>
    <font>
      <sz val="11"/>
      <color indexed="20"/>
      <name val="宋体"/>
      <charset val="134"/>
    </font>
    <font>
      <u/>
      <sz val="12"/>
      <color indexed="12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u/>
      <sz val="12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i/>
      <sz val="12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80">
    <xf numFmtId="0" fontId="0" fillId="0" borderId="0">
      <alignment vertical="center"/>
    </xf>
    <xf numFmtId="0" fontId="33" fillId="0" borderId="0" applyNumberFormat="0" applyFill="0" applyBorder="0" applyAlignment="0" applyProtection="0"/>
    <xf numFmtId="0" fontId="0" fillId="0" borderId="0"/>
    <xf numFmtId="0" fontId="32" fillId="0" borderId="0" applyNumberFormat="0" applyFill="0" applyBorder="0" applyAlignment="0" applyProtection="0">
      <alignment vertical="top"/>
    </xf>
    <xf numFmtId="0" fontId="32" fillId="0" borderId="0" applyNumberFormat="0" applyFill="0" applyBorder="0" applyAlignment="0" applyProtection="0">
      <alignment vertical="top"/>
    </xf>
    <xf numFmtId="0" fontId="0" fillId="0" borderId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top"/>
    </xf>
    <xf numFmtId="0" fontId="0" fillId="0" borderId="0"/>
    <xf numFmtId="0" fontId="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</xf>
    <xf numFmtId="0" fontId="32" fillId="0" borderId="0" applyNumberFormat="0" applyFill="0" applyBorder="0" applyAlignment="0" applyProtection="0">
      <alignment vertical="top"/>
    </xf>
    <xf numFmtId="0" fontId="29" fillId="7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</xf>
    <xf numFmtId="0" fontId="28" fillId="2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0" borderId="0"/>
    <xf numFmtId="0" fontId="32" fillId="0" borderId="0" applyNumberFormat="0" applyFill="0" applyBorder="0" applyAlignment="0" applyProtection="0">
      <alignment vertical="top"/>
    </xf>
    <xf numFmtId="0" fontId="34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</xf>
    <xf numFmtId="0" fontId="28" fillId="16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</xf>
    <xf numFmtId="44" fontId="0" fillId="0" borderId="0" applyFont="0" applyFill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8" fillId="18" borderId="15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0" fillId="0" borderId="0"/>
    <xf numFmtId="0" fontId="29" fillId="19" borderId="0" applyNumberFormat="0" applyBorder="0" applyAlignment="0" applyProtection="0">
      <alignment vertical="center"/>
    </xf>
    <xf numFmtId="0" fontId="40" fillId="18" borderId="11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</xf>
    <xf numFmtId="0" fontId="0" fillId="0" borderId="0"/>
    <xf numFmtId="0" fontId="46" fillId="13" borderId="15" applyNumberFormat="0" applyAlignment="0" applyProtection="0">
      <alignment vertical="center"/>
    </xf>
    <xf numFmtId="0" fontId="0" fillId="0" borderId="0"/>
    <xf numFmtId="0" fontId="44" fillId="0" borderId="14" applyNumberFormat="0" applyFill="0" applyAlignment="0" applyProtection="0">
      <alignment vertical="center"/>
    </xf>
    <xf numFmtId="0" fontId="41" fillId="20" borderId="12" applyNumberFormat="0" applyAlignment="0" applyProtection="0">
      <alignment vertical="center"/>
    </xf>
    <xf numFmtId="0" fontId="0" fillId="0" borderId="0"/>
    <xf numFmtId="0" fontId="31" fillId="0" borderId="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8" borderId="0" applyNumberFormat="0" applyFont="0" applyBorder="0" applyAlignment="0" applyProtection="0">
      <alignment vertical="center"/>
    </xf>
    <xf numFmtId="0" fontId="0" fillId="0" borderId="0"/>
    <xf numFmtId="0" fontId="0" fillId="0" borderId="0"/>
    <xf numFmtId="0" fontId="42" fillId="0" borderId="0" applyNumberFormat="0" applyFill="0" applyBorder="0" applyAlignment="0" applyProtection="0"/>
  </cellStyleXfs>
  <cellXfs count="118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83" fontId="0" fillId="0" borderId="0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83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83" fontId="3" fillId="0" borderId="1" xfId="0" applyNumberFormat="1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83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83" fontId="5" fillId="0" borderId="1" xfId="0" applyNumberFormat="1" applyFont="1" applyFill="1" applyBorder="1" applyAlignment="1">
      <alignment horizontal="center" vertical="center" wrapText="1"/>
    </xf>
    <xf numFmtId="182" fontId="0" fillId="0" borderId="1" xfId="0" applyNumberFormat="1" applyFont="1" applyFill="1" applyBorder="1" applyAlignment="1">
      <alignment horizontal="center" vertical="center"/>
    </xf>
    <xf numFmtId="185" fontId="6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83" fontId="0" fillId="0" borderId="2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83" fontId="0" fillId="0" borderId="1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183" fontId="5" fillId="0" borderId="4" xfId="0" applyNumberFormat="1" applyFont="1" applyFill="1" applyBorder="1" applyAlignment="1">
      <alignment horizontal="center" vertical="center" wrapText="1"/>
    </xf>
    <xf numFmtId="186" fontId="7" fillId="0" borderId="1" xfId="0" applyNumberFormat="1" applyFont="1" applyFill="1" applyBorder="1" applyAlignment="1">
      <alignment horizontal="center" vertical="center" wrapText="1"/>
    </xf>
    <xf numFmtId="186" fontId="8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83" fontId="0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46" applyFont="1" applyFill="1" applyAlignment="1">
      <alignment vertical="center"/>
    </xf>
    <xf numFmtId="0" fontId="14" fillId="0" borderId="0" xfId="46" applyFont="1" applyFill="1" applyAlignment="1">
      <alignment vertical="center"/>
    </xf>
    <xf numFmtId="49" fontId="0" fillId="0" borderId="0" xfId="46" applyNumberFormat="1" applyFont="1" applyFill="1" applyAlignment="1">
      <alignment horizontal="center" vertical="center"/>
    </xf>
    <xf numFmtId="0" fontId="0" fillId="0" borderId="0" xfId="46" applyNumberFormat="1" applyFont="1" applyFill="1" applyAlignment="1">
      <alignment horizontal="center" vertical="center"/>
    </xf>
    <xf numFmtId="49" fontId="15" fillId="0" borderId="0" xfId="46" applyNumberFormat="1" applyFont="1" applyFill="1" applyAlignment="1">
      <alignment horizontal="center" vertical="center"/>
    </xf>
    <xf numFmtId="49" fontId="14" fillId="0" borderId="1" xfId="37" applyNumberFormat="1" applyFont="1" applyFill="1" applyBorder="1" applyAlignment="1">
      <alignment horizontal="center" vertical="center" wrapText="1"/>
    </xf>
    <xf numFmtId="0" fontId="14" fillId="0" borderId="1" xfId="37" applyNumberFormat="1" applyFont="1" applyFill="1" applyBorder="1" applyAlignment="1">
      <alignment horizontal="center" vertical="center" wrapText="1"/>
    </xf>
    <xf numFmtId="49" fontId="16" fillId="0" borderId="1" xfId="37" applyNumberFormat="1" applyFont="1" applyFill="1" applyBorder="1" applyAlignment="1">
      <alignment horizontal="center" vertical="center" wrapText="1"/>
    </xf>
    <xf numFmtId="49" fontId="16" fillId="0" borderId="1" xfId="46" applyNumberFormat="1" applyFont="1" applyFill="1" applyBorder="1" applyAlignment="1">
      <alignment horizontal="center" vertical="center"/>
    </xf>
    <xf numFmtId="0" fontId="16" fillId="0" borderId="1" xfId="46" applyNumberFormat="1" applyFont="1" applyFill="1" applyBorder="1" applyAlignment="1">
      <alignment horizontal="center" vertical="center"/>
    </xf>
    <xf numFmtId="49" fontId="0" fillId="0" borderId="1" xfId="46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6" fillId="0" borderId="1" xfId="51" applyNumberFormat="1" applyFont="1" applyFill="1" applyBorder="1" applyAlignment="1">
      <alignment horizontal="center" vertical="center"/>
    </xf>
    <xf numFmtId="0" fontId="16" fillId="0" borderId="1" xfId="51" applyNumberFormat="1" applyFont="1" applyFill="1" applyBorder="1" applyAlignment="1">
      <alignment horizontal="center" vertical="center"/>
    </xf>
    <xf numFmtId="0" fontId="0" fillId="0" borderId="1" xfId="46" applyNumberFormat="1" applyFont="1" applyFill="1" applyBorder="1" applyAlignment="1">
      <alignment horizontal="center" vertical="center"/>
    </xf>
    <xf numFmtId="49" fontId="14" fillId="0" borderId="1" xfId="46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37" applyNumberFormat="1" applyFont="1" applyFill="1" applyBorder="1" applyAlignment="1">
      <alignment horizontal="center" vertical="center" wrapText="1"/>
    </xf>
    <xf numFmtId="0" fontId="16" fillId="0" borderId="1" xfId="46" applyFont="1" applyFill="1" applyBorder="1" applyAlignment="1">
      <alignment horizontal="center" vertical="center"/>
    </xf>
    <xf numFmtId="10" fontId="16" fillId="0" borderId="1" xfId="37" applyNumberFormat="1" applyFont="1" applyFill="1" applyBorder="1" applyAlignment="1">
      <alignment horizontal="center" vertical="center" wrapText="1"/>
    </xf>
    <xf numFmtId="49" fontId="16" fillId="0" borderId="1" xfId="37" applyNumberFormat="1" applyFont="1" applyFill="1" applyBorder="1" applyAlignment="1">
      <alignment horizontal="center" vertical="center"/>
    </xf>
    <xf numFmtId="0" fontId="14" fillId="0" borderId="1" xfId="46" applyNumberFormat="1" applyFont="1" applyFill="1" applyBorder="1" applyAlignment="1">
      <alignment horizontal="center" vertical="center" wrapText="1"/>
    </xf>
    <xf numFmtId="49" fontId="14" fillId="0" borderId="1" xfId="46" applyNumberFormat="1" applyFont="1" applyFill="1" applyBorder="1" applyAlignment="1">
      <alignment horizontal="center" vertical="center" wrapText="1"/>
    </xf>
    <xf numFmtId="180" fontId="0" fillId="0" borderId="1" xfId="46" applyNumberFormat="1" applyFont="1" applyFill="1" applyBorder="1" applyAlignment="1">
      <alignment horizontal="center" vertical="center"/>
    </xf>
    <xf numFmtId="49" fontId="16" fillId="0" borderId="1" xfId="46" applyNumberFormat="1" applyFont="1" applyFill="1" applyBorder="1" applyAlignment="1">
      <alignment horizontal="center" vertical="center" wrapText="1"/>
    </xf>
    <xf numFmtId="180" fontId="1" fillId="0" borderId="1" xfId="46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183" fontId="18" fillId="0" borderId="1" xfId="0" applyNumberFormat="1" applyFont="1" applyFill="1" applyBorder="1" applyAlignment="1">
      <alignment horizontal="center" vertical="center" wrapText="1"/>
    </xf>
    <xf numFmtId="185" fontId="18" fillId="0" borderId="1" xfId="0" applyNumberFormat="1" applyFont="1" applyFill="1" applyBorder="1" applyAlignment="1">
      <alignment horizontal="center" vertical="center" wrapText="1"/>
    </xf>
    <xf numFmtId="184" fontId="20" fillId="0" borderId="1" xfId="0" applyNumberFormat="1" applyFont="1" applyFill="1" applyBorder="1" applyAlignment="1">
      <alignment horizontal="center" vertical="center"/>
    </xf>
    <xf numFmtId="185" fontId="20" fillId="0" borderId="1" xfId="0" applyNumberFormat="1" applyFont="1" applyFill="1" applyBorder="1" applyAlignment="1">
      <alignment horizontal="center" vertical="center"/>
    </xf>
    <xf numFmtId="183" fontId="19" fillId="0" borderId="1" xfId="0" applyNumberFormat="1" applyFont="1" applyFill="1" applyBorder="1" applyAlignment="1">
      <alignment horizontal="center" vertical="center" wrapText="1"/>
    </xf>
    <xf numFmtId="180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7" fontId="0" fillId="0" borderId="0" xfId="0" applyNumberFormat="1" applyFill="1">
      <alignment vertical="center"/>
    </xf>
    <xf numFmtId="183" fontId="0" fillId="0" borderId="0" xfId="0" applyNumberFormat="1" applyFill="1">
      <alignment vertical="center"/>
    </xf>
    <xf numFmtId="183" fontId="0" fillId="0" borderId="0" xfId="0" applyNumberFormat="1" applyFont="1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7" fontId="2" fillId="0" borderId="0" xfId="0" applyNumberFormat="1" applyFont="1" applyFill="1" applyAlignment="1">
      <alignment horizontal="center" vertical="center"/>
    </xf>
    <xf numFmtId="7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86" fontId="4" fillId="0" borderId="1" xfId="0" applyNumberFormat="1" applyFont="1" applyFill="1" applyBorder="1" applyAlignment="1">
      <alignment horizontal="center" vertical="center" wrapText="1"/>
    </xf>
    <xf numFmtId="186" fontId="6" fillId="0" borderId="1" xfId="0" applyNumberFormat="1" applyFont="1" applyFill="1" applyBorder="1" applyAlignment="1">
      <alignment horizontal="center" vertical="center" wrapText="1"/>
    </xf>
    <xf numFmtId="183" fontId="2" fillId="0" borderId="0" xfId="0" applyNumberFormat="1" applyFont="1" applyFill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85" fontId="4" fillId="0" borderId="1" xfId="0" applyNumberFormat="1" applyFont="1" applyFill="1" applyBorder="1" applyAlignment="1">
      <alignment horizontal="center" vertical="center" wrapText="1"/>
    </xf>
    <xf numFmtId="14" fontId="25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83" fontId="3" fillId="0" borderId="2" xfId="0" applyNumberFormat="1" applyFont="1" applyFill="1" applyBorder="1" applyAlignment="1">
      <alignment horizontal="center" vertical="center" wrapText="1"/>
    </xf>
    <xf numFmtId="7" fontId="3" fillId="0" borderId="6" xfId="0" applyNumberFormat="1" applyFont="1" applyFill="1" applyBorder="1" applyAlignment="1">
      <alignment horizontal="center" vertical="center" wrapText="1"/>
    </xf>
    <xf numFmtId="181" fontId="6" fillId="0" borderId="1" xfId="0" applyNumberFormat="1" applyFont="1" applyFill="1" applyBorder="1" applyAlignment="1">
      <alignment horizontal="center" vertical="center" wrapText="1"/>
    </xf>
    <xf numFmtId="186" fontId="25" fillId="0" borderId="1" xfId="0" applyNumberFormat="1" applyFont="1" applyFill="1" applyBorder="1" applyAlignment="1">
      <alignment horizontal="center" vertical="center" wrapText="1"/>
    </xf>
    <xf numFmtId="186" fontId="26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>
      <alignment vertical="center"/>
    </xf>
    <xf numFmtId="183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27" fillId="0" borderId="1" xfId="0" applyFont="1" applyFill="1" applyBorder="1" applyAlignment="1">
      <alignment horizontal="center" vertical="center" wrapText="1"/>
    </xf>
    <xf numFmtId="186" fontId="27" fillId="0" borderId="1" xfId="0" applyNumberFormat="1" applyFon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/>
    </xf>
    <xf numFmtId="186" fontId="25" fillId="0" borderId="1" xfId="0" applyNumberFormat="1" applyFont="1" applyFill="1" applyBorder="1" applyAlignment="1">
      <alignment horizontal="left" vertical="center" wrapText="1"/>
    </xf>
    <xf numFmtId="177" fontId="0" fillId="0" borderId="1" xfId="0" applyNumberFormat="1" applyFont="1" applyFill="1" applyBorder="1" applyAlignment="1">
      <alignment horizontal="center" vertical="center"/>
    </xf>
  </cellXfs>
  <cellStyles count="80">
    <cellStyle name="常规" xfId="0" builtinId="0"/>
    <cellStyle name="RowLevel_2" xfId="1"/>
    <cellStyle name="常规_市中心_1" xfId="2"/>
    <cellStyle name="ColLevel_5" xfId="3"/>
    <cellStyle name="ColLevel_1" xfId="4"/>
    <cellStyle name="常规 4 2" xfId="5"/>
    <cellStyle name="常规 2" xfId="6"/>
    <cellStyle name="ColLevel_3" xfId="7"/>
    <cellStyle name="常规_市中心" xfId="8"/>
    <cellStyle name="RowLevel_0" xfId="9"/>
    <cellStyle name="ColLevel_2" xfId="10"/>
    <cellStyle name="ColLevel_6" xfId="11"/>
    <cellStyle name="40% - 强调文字颜色 1" xfId="12" builtinId="31"/>
    <cellStyle name="60% - 强调文字颜色 4" xfId="13" builtinId="44"/>
    <cellStyle name="RowLevel_5" xfId="14"/>
    <cellStyle name="强调文字颜色 1" xfId="15" builtinId="29"/>
    <cellStyle name="适中" xfId="16" builtinId="28"/>
    <cellStyle name="警告文本" xfId="17" builtinId="11"/>
    <cellStyle name="20% - 强调文字颜色 6" xfId="18" builtinId="50"/>
    <cellStyle name="常规 3" xfId="19"/>
    <cellStyle name="ColLevel_4" xfId="20"/>
    <cellStyle name="差" xfId="21" builtinId="27"/>
    <cellStyle name="RowLevel_6" xfId="22"/>
    <cellStyle name="强调文字颜色 2" xfId="23" builtinId="33"/>
    <cellStyle name="汇总" xfId="24" builtinId="25"/>
    <cellStyle name="强调文字颜色 5" xfId="25" builtinId="45"/>
    <cellStyle name="20% - 强调文字颜色 1" xfId="26" builtinId="30"/>
    <cellStyle name="40% - 强调文字颜色 4" xfId="27" builtinId="43"/>
    <cellStyle name="标题 4" xfId="28" builtinId="19"/>
    <cellStyle name="标题 2" xfId="29" builtinId="17"/>
    <cellStyle name="ColLevel_0" xfId="30"/>
    <cellStyle name="百分比" xfId="31" builtinId="5"/>
    <cellStyle name="千位分隔" xfId="32" builtinId="3"/>
    <cellStyle name="RowLevel_4" xfId="33"/>
    <cellStyle name="货币" xfId="34" builtinId="4"/>
    <cellStyle name="好" xfId="35" builtinId="26"/>
    <cellStyle name="60% - 强调文字颜色 3" xfId="36" builtinId="40"/>
    <cellStyle name="常规_Sheet1" xfId="37"/>
    <cellStyle name="千位分隔[0]" xfId="38" builtinId="6"/>
    <cellStyle name="60% - 强调文字颜色 1" xfId="39" builtinId="32"/>
    <cellStyle name="计算" xfId="40" builtinId="22"/>
    <cellStyle name="链接单元格" xfId="41" builtinId="24"/>
    <cellStyle name="注释" xfId="42" builtinId="10"/>
    <cellStyle name="解释性文本" xfId="43" builtinId="53"/>
    <cellStyle name="货币[0]" xfId="44" builtinId="7"/>
    <cellStyle name="20% - 强调文字颜色 3" xfId="45" builtinId="38"/>
    <cellStyle name="常规 10" xfId="46"/>
    <cellStyle name="40% - 强调文字颜色 6" xfId="47" builtinId="51"/>
    <cellStyle name="输出" xfId="48" builtinId="21"/>
    <cellStyle name="超链接" xfId="49" builtinId="8"/>
    <cellStyle name="RowLevel_3" xfId="50"/>
    <cellStyle name="常规 41" xfId="51"/>
    <cellStyle name="输入" xfId="52" builtinId="20"/>
    <cellStyle name="常规_市中心_5" xfId="53"/>
    <cellStyle name="标题 1" xfId="54" builtinId="16"/>
    <cellStyle name="检查单元格" xfId="55" builtinId="23"/>
    <cellStyle name="常规_市中心_6" xfId="56"/>
    <cellStyle name="标题 3" xfId="57" builtinId="18"/>
    <cellStyle name="已访问的超链接" xfId="58" builtinId="9"/>
    <cellStyle name="标题" xfId="59" builtinId="15"/>
    <cellStyle name="常规_市中心_3" xfId="60"/>
    <cellStyle name="20% - 强调文字颜色 2" xfId="61" builtinId="34"/>
    <cellStyle name="40% - 强调文字颜色 5" xfId="62" builtinId="47"/>
    <cellStyle name="40% - 强调文字颜色 2" xfId="63" builtinId="35"/>
    <cellStyle name="60% - 强调文字颜色 5" xfId="64" builtinId="48"/>
    <cellStyle name="60% - 强调文字颜色 2" xfId="65" builtinId="36"/>
    <cellStyle name="强调文字颜色 3" xfId="66" builtinId="37"/>
    <cellStyle name="40% - 强调文字颜色 3" xfId="67" builtinId="39"/>
    <cellStyle name="60% - 强调文字颜色 6" xfId="68" builtinId="52"/>
    <cellStyle name="强调文字颜色 4" xfId="69" builtinId="41"/>
    <cellStyle name="20% - 强调文字颜色 4" xfId="70" builtinId="42"/>
    <cellStyle name="20% - 强调文字颜色 5" xfId="71" builtinId="46"/>
    <cellStyle name="强调文字颜色 6" xfId="72" builtinId="49"/>
    <cellStyle name="常规_市中心_9" xfId="73"/>
    <cellStyle name="常规_市中心_8" xfId="74"/>
    <cellStyle name="常规_市中心_7" xfId="75"/>
    <cellStyle name="@ET_Style?CF_Style_1" xfId="76"/>
    <cellStyle name="常规_市中心_4" xfId="77"/>
    <cellStyle name="常规_市中心_2" xfId="78"/>
    <cellStyle name="RowLevel_1" xfId="7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2</xdr:col>
      <xdr:colOff>513080</xdr:colOff>
      <xdr:row>30</xdr:row>
      <xdr:rowOff>148590</xdr:rowOff>
    </xdr:to>
    <xdr:sp>
      <xdr:nvSpPr>
        <xdr:cNvPr id="1044375" name="Host Control  6064481"/>
        <xdr:cNvSpPr/>
      </xdr:nvSpPr>
      <xdr:spPr>
        <a:xfrm>
          <a:off x="2428875" y="9537700"/>
          <a:ext cx="513080" cy="4660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513080</xdr:colOff>
      <xdr:row>3</xdr:row>
      <xdr:rowOff>148590</xdr:rowOff>
    </xdr:to>
    <xdr:sp>
      <xdr:nvSpPr>
        <xdr:cNvPr id="1044376" name="Host Control  6064481"/>
        <xdr:cNvSpPr/>
      </xdr:nvSpPr>
      <xdr:spPr>
        <a:xfrm>
          <a:off x="2428875" y="977900"/>
          <a:ext cx="513080" cy="46609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uawei/&#26700;&#38754;/2023&#24180;&#31532;4&#23395;&#24230;&#36148;&#24687;&#25346;&#32593;&#20844;&#31034;&#29256;//&#21019;&#19994;&#36151;&#27454;/2024/2024&#24180;&#21019;&#19994;&#25285;&#20445;&#36151;&#27454;&#36148;&#24687;&#20844;&#31034;&#21517;&#21333;/2023&#24180;&#31532;4&#23395;&#24230;/&#20449;&#36151;&#21488;&#36134; &#26356;&#26032;&#33267;2022&#24180;5&#26376;31&#260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信贷系统数据"/>
      <sheetName val="贷款清单"/>
      <sheetName val="贴现"/>
      <sheetName val="开立银行承兑汇票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6" topLeftCell="B22636"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111"/>
  <sheetViews>
    <sheetView zoomScaleSheetLayoutView="60" workbookViewId="0">
      <pane xSplit="2" ySplit="2" topLeftCell="C3" activePane="bottomRight" state="frozen"/>
      <selection/>
      <selection pane="topRight"/>
      <selection pane="bottomLeft"/>
      <selection pane="bottomRight" activeCell="G11" sqref="G11"/>
    </sheetView>
  </sheetViews>
  <sheetFormatPr defaultColWidth="9" defaultRowHeight="15.75"/>
  <cols>
    <col min="1" max="1" width="4.875" style="68" customWidth="1"/>
    <col min="2" max="3" width="27" style="68" customWidth="1"/>
    <col min="4" max="4" width="11.4083333333333" style="87" customWidth="1"/>
    <col min="5" max="6" width="9.5" style="88" customWidth="1"/>
    <col min="7" max="7" width="12.0666666666667" style="68" customWidth="1"/>
    <col min="8" max="8" width="17.625" style="68" customWidth="1"/>
    <col min="9" max="9" width="12.25" style="89" customWidth="1"/>
    <col min="10" max="10" width="12.75" style="90" customWidth="1"/>
    <col min="11" max="12" width="9.375" style="68"/>
    <col min="13" max="13" width="4.625" style="68" customWidth="1"/>
    <col min="14" max="14" width="9" style="88" hidden="1" customWidth="1"/>
    <col min="15" max="15" width="11.5" style="88" hidden="1" customWidth="1"/>
    <col min="16" max="17" width="9" style="68" hidden="1" customWidth="1"/>
    <col min="18" max="16384" width="9" style="68"/>
  </cols>
  <sheetData>
    <row r="1" s="68" customFormat="1" ht="34" customHeight="1" spans="1:15">
      <c r="A1" s="91" t="s">
        <v>0</v>
      </c>
      <c r="B1" s="91"/>
      <c r="C1" s="91"/>
      <c r="D1" s="92"/>
      <c r="E1" s="98"/>
      <c r="F1" s="98"/>
      <c r="G1" s="91"/>
      <c r="H1" s="91"/>
      <c r="I1" s="98"/>
      <c r="J1" s="91"/>
      <c r="N1" s="88"/>
      <c r="O1" s="88"/>
    </row>
    <row r="2" s="85" customFormat="1" ht="43" customHeight="1" spans="1:15">
      <c r="A2" s="8" t="s">
        <v>1</v>
      </c>
      <c r="B2" s="8" t="s">
        <v>2</v>
      </c>
      <c r="C2" s="93" t="s">
        <v>3</v>
      </c>
      <c r="D2" s="93" t="s">
        <v>4</v>
      </c>
      <c r="E2" s="99" t="s">
        <v>5</v>
      </c>
      <c r="F2" s="99" t="s">
        <v>6</v>
      </c>
      <c r="G2" s="8" t="s">
        <v>7</v>
      </c>
      <c r="H2" s="100" t="s">
        <v>8</v>
      </c>
      <c r="I2" s="104" t="s">
        <v>9</v>
      </c>
      <c r="J2" s="105" t="s">
        <v>10</v>
      </c>
      <c r="K2" s="8" t="s">
        <v>11</v>
      </c>
      <c r="L2" s="8" t="s">
        <v>12</v>
      </c>
      <c r="N2" s="109"/>
      <c r="O2" s="109"/>
    </row>
    <row r="3" s="86" customFormat="1" ht="25" customHeight="1" spans="1:15">
      <c r="A3" s="11">
        <v>1</v>
      </c>
      <c r="B3" s="94" t="s">
        <v>13</v>
      </c>
      <c r="C3" s="95">
        <v>30</v>
      </c>
      <c r="D3" s="96">
        <v>0</v>
      </c>
      <c r="E3" s="96">
        <v>4.35</v>
      </c>
      <c r="F3" s="96">
        <v>4.35</v>
      </c>
      <c r="G3" s="101">
        <v>44097</v>
      </c>
      <c r="H3" s="102" t="s">
        <v>14</v>
      </c>
      <c r="I3" s="23">
        <v>1861.32</v>
      </c>
      <c r="J3" s="23">
        <f t="shared" ref="J3:J53" si="0">I3</f>
        <v>1861.32</v>
      </c>
      <c r="K3" s="106" t="s">
        <v>15</v>
      </c>
      <c r="L3" s="107"/>
      <c r="N3" s="110"/>
      <c r="O3" s="110"/>
    </row>
    <row r="4" s="86" customFormat="1" ht="24" customHeight="1" spans="1:15">
      <c r="A4" s="11">
        <v>2</v>
      </c>
      <c r="B4" s="94" t="s">
        <v>16</v>
      </c>
      <c r="C4" s="95">
        <v>15</v>
      </c>
      <c r="D4" s="96">
        <v>0</v>
      </c>
      <c r="E4" s="96">
        <v>4.35</v>
      </c>
      <c r="F4" s="96">
        <v>4.35</v>
      </c>
      <c r="G4" s="101">
        <v>44098</v>
      </c>
      <c r="H4" s="102" t="s">
        <v>17</v>
      </c>
      <c r="I4" s="23">
        <v>940.33</v>
      </c>
      <c r="J4" s="23">
        <f t="shared" si="0"/>
        <v>940.33</v>
      </c>
      <c r="K4" s="106" t="s">
        <v>15</v>
      </c>
      <c r="L4" s="107"/>
      <c r="N4" s="110"/>
      <c r="O4" s="110"/>
    </row>
    <row r="5" s="86" customFormat="1" ht="25" customHeight="1" spans="1:15">
      <c r="A5" s="11">
        <v>3</v>
      </c>
      <c r="B5" s="94" t="s">
        <v>18</v>
      </c>
      <c r="C5" s="95">
        <v>30</v>
      </c>
      <c r="D5" s="96">
        <v>0</v>
      </c>
      <c r="E5" s="96">
        <v>4.35</v>
      </c>
      <c r="F5" s="96">
        <v>4.35</v>
      </c>
      <c r="G5" s="101">
        <v>44101</v>
      </c>
      <c r="H5" s="102" t="s">
        <v>19</v>
      </c>
      <c r="I5" s="23">
        <v>1938.65</v>
      </c>
      <c r="J5" s="23">
        <f t="shared" si="0"/>
        <v>1938.65</v>
      </c>
      <c r="K5" s="106" t="s">
        <v>15</v>
      </c>
      <c r="L5" s="107"/>
      <c r="N5" s="110"/>
      <c r="O5" s="110"/>
    </row>
    <row r="6" s="86" customFormat="1" ht="25" customHeight="1" spans="1:15">
      <c r="A6" s="11">
        <v>4</v>
      </c>
      <c r="B6" s="94" t="s">
        <v>20</v>
      </c>
      <c r="C6" s="95">
        <v>30</v>
      </c>
      <c r="D6" s="96">
        <v>0</v>
      </c>
      <c r="E6" s="96">
        <v>4.35</v>
      </c>
      <c r="F6" s="96">
        <v>4.35</v>
      </c>
      <c r="G6" s="101">
        <v>44101</v>
      </c>
      <c r="H6" s="102" t="s">
        <v>19</v>
      </c>
      <c r="I6" s="23">
        <v>1938.65</v>
      </c>
      <c r="J6" s="23">
        <f t="shared" si="0"/>
        <v>1938.65</v>
      </c>
      <c r="K6" s="106" t="s">
        <v>15</v>
      </c>
      <c r="L6" s="107"/>
      <c r="N6" s="110"/>
      <c r="O6" s="110"/>
    </row>
    <row r="7" s="86" customFormat="1" ht="25" customHeight="1" spans="1:15">
      <c r="A7" s="11">
        <v>5</v>
      </c>
      <c r="B7" s="94" t="s">
        <v>21</v>
      </c>
      <c r="C7" s="95">
        <v>30</v>
      </c>
      <c r="D7" s="96">
        <v>0</v>
      </c>
      <c r="E7" s="96">
        <v>4.35</v>
      </c>
      <c r="F7" s="96">
        <v>4.35</v>
      </c>
      <c r="G7" s="101">
        <v>44101</v>
      </c>
      <c r="H7" s="102" t="s">
        <v>19</v>
      </c>
      <c r="I7" s="23">
        <v>1938.65</v>
      </c>
      <c r="J7" s="23">
        <f t="shared" si="0"/>
        <v>1938.65</v>
      </c>
      <c r="K7" s="106" t="s">
        <v>15</v>
      </c>
      <c r="L7" s="107"/>
      <c r="N7" s="110"/>
      <c r="O7" s="110"/>
    </row>
    <row r="8" s="86" customFormat="1" ht="25" customHeight="1" spans="1:15">
      <c r="A8" s="11">
        <v>6</v>
      </c>
      <c r="B8" s="94" t="s">
        <v>22</v>
      </c>
      <c r="C8" s="95">
        <v>30</v>
      </c>
      <c r="D8" s="96">
        <v>0</v>
      </c>
      <c r="E8" s="96">
        <v>4.35</v>
      </c>
      <c r="F8" s="96">
        <v>4.35</v>
      </c>
      <c r="G8" s="101">
        <v>44102</v>
      </c>
      <c r="H8" s="102" t="s">
        <v>23</v>
      </c>
      <c r="I8" s="23">
        <v>1957.98</v>
      </c>
      <c r="J8" s="23">
        <f t="shared" si="0"/>
        <v>1957.98</v>
      </c>
      <c r="K8" s="106" t="s">
        <v>15</v>
      </c>
      <c r="L8" s="107"/>
      <c r="N8" s="110"/>
      <c r="O8" s="110"/>
    </row>
    <row r="9" s="86" customFormat="1" ht="25" customHeight="1" spans="1:15">
      <c r="A9" s="11">
        <v>7</v>
      </c>
      <c r="B9" s="94" t="s">
        <v>24</v>
      </c>
      <c r="C9" s="95">
        <v>30</v>
      </c>
      <c r="D9" s="96">
        <v>0</v>
      </c>
      <c r="E9" s="96">
        <v>4.15</v>
      </c>
      <c r="F9" s="103">
        <v>4.15</v>
      </c>
      <c r="G9" s="101">
        <v>44102</v>
      </c>
      <c r="H9" s="102" t="s">
        <v>23</v>
      </c>
      <c r="I9" s="23">
        <v>2644.24</v>
      </c>
      <c r="J9" s="23">
        <f t="shared" si="0"/>
        <v>2644.24</v>
      </c>
      <c r="K9" s="106" t="s">
        <v>15</v>
      </c>
      <c r="L9" s="107"/>
      <c r="N9" s="110"/>
      <c r="O9" s="110"/>
    </row>
    <row r="10" s="86" customFormat="1" ht="25" customHeight="1" spans="1:15">
      <c r="A10" s="11">
        <v>8</v>
      </c>
      <c r="B10" s="94" t="s">
        <v>25</v>
      </c>
      <c r="C10" s="95">
        <v>30</v>
      </c>
      <c r="D10" s="96">
        <v>29.2</v>
      </c>
      <c r="E10" s="96">
        <v>4.35</v>
      </c>
      <c r="F10" s="96">
        <v>4.35</v>
      </c>
      <c r="G10" s="101">
        <v>44102</v>
      </c>
      <c r="H10" s="102" t="s">
        <v>23</v>
      </c>
      <c r="I10" s="23">
        <v>3588.75</v>
      </c>
      <c r="J10" s="23">
        <f t="shared" si="0"/>
        <v>3588.75</v>
      </c>
      <c r="K10" s="106" t="s">
        <v>15</v>
      </c>
      <c r="L10" s="107"/>
      <c r="N10" s="110"/>
      <c r="O10" s="110"/>
    </row>
    <row r="11" s="86" customFormat="1" ht="25" customHeight="1" spans="1:15">
      <c r="A11" s="11">
        <v>9</v>
      </c>
      <c r="B11" s="94" t="s">
        <v>26</v>
      </c>
      <c r="C11" s="95">
        <v>30</v>
      </c>
      <c r="D11" s="96">
        <v>0</v>
      </c>
      <c r="E11" s="96">
        <v>4.35</v>
      </c>
      <c r="F11" s="96">
        <v>4.35</v>
      </c>
      <c r="G11" s="101">
        <v>44102</v>
      </c>
      <c r="H11" s="102" t="s">
        <v>23</v>
      </c>
      <c r="I11" s="23">
        <v>3588.75</v>
      </c>
      <c r="J11" s="23">
        <f t="shared" si="0"/>
        <v>3588.75</v>
      </c>
      <c r="K11" s="106" t="s">
        <v>15</v>
      </c>
      <c r="L11" s="107"/>
      <c r="N11" s="110"/>
      <c r="O11" s="110"/>
    </row>
    <row r="12" s="86" customFormat="1" ht="25" customHeight="1" spans="1:15">
      <c r="A12" s="11">
        <v>10</v>
      </c>
      <c r="B12" s="94" t="s">
        <v>27</v>
      </c>
      <c r="C12" s="95">
        <v>30</v>
      </c>
      <c r="D12" s="96">
        <v>0</v>
      </c>
      <c r="E12" s="96">
        <v>4.35</v>
      </c>
      <c r="F12" s="96">
        <v>4.35</v>
      </c>
      <c r="G12" s="101">
        <v>44102</v>
      </c>
      <c r="H12" s="102" t="s">
        <v>23</v>
      </c>
      <c r="I12" s="23">
        <v>1957.98</v>
      </c>
      <c r="J12" s="23">
        <f t="shared" si="0"/>
        <v>1957.98</v>
      </c>
      <c r="K12" s="106" t="s">
        <v>15</v>
      </c>
      <c r="L12" s="107"/>
      <c r="N12" s="110"/>
      <c r="O12" s="110"/>
    </row>
    <row r="13" s="86" customFormat="1" ht="25" customHeight="1" spans="1:15">
      <c r="A13" s="11">
        <v>11</v>
      </c>
      <c r="B13" s="94" t="s">
        <v>28</v>
      </c>
      <c r="C13" s="95">
        <v>30</v>
      </c>
      <c r="D13" s="96">
        <v>0</v>
      </c>
      <c r="E13" s="96">
        <v>4.35</v>
      </c>
      <c r="F13" s="96">
        <v>4.35</v>
      </c>
      <c r="G13" s="101">
        <v>44103</v>
      </c>
      <c r="H13" s="102" t="s">
        <v>29</v>
      </c>
      <c r="I13" s="23">
        <v>1938.65</v>
      </c>
      <c r="J13" s="23">
        <f t="shared" si="0"/>
        <v>1938.65</v>
      </c>
      <c r="K13" s="106" t="s">
        <v>15</v>
      </c>
      <c r="L13" s="107"/>
      <c r="N13" s="110"/>
      <c r="O13" s="110"/>
    </row>
    <row r="14" s="86" customFormat="1" ht="25" customHeight="1" spans="1:15">
      <c r="A14" s="11">
        <v>12</v>
      </c>
      <c r="B14" s="94" t="s">
        <v>30</v>
      </c>
      <c r="C14" s="95">
        <v>20</v>
      </c>
      <c r="D14" s="96">
        <v>0</v>
      </c>
      <c r="E14" s="96">
        <v>4.35</v>
      </c>
      <c r="F14" s="96">
        <v>4.35</v>
      </c>
      <c r="G14" s="101">
        <v>44103</v>
      </c>
      <c r="H14" s="102" t="s">
        <v>31</v>
      </c>
      <c r="I14" s="23">
        <v>1590.89</v>
      </c>
      <c r="J14" s="23">
        <f t="shared" si="0"/>
        <v>1590.89</v>
      </c>
      <c r="K14" s="106" t="s">
        <v>15</v>
      </c>
      <c r="L14" s="107"/>
      <c r="N14" s="110"/>
      <c r="O14" s="110"/>
    </row>
    <row r="15" s="86" customFormat="1" ht="25" customHeight="1" spans="1:15">
      <c r="A15" s="11">
        <v>13</v>
      </c>
      <c r="B15" s="94" t="s">
        <v>32</v>
      </c>
      <c r="C15" s="95">
        <v>90</v>
      </c>
      <c r="D15" s="96">
        <v>0</v>
      </c>
      <c r="E15" s="96">
        <v>4.35</v>
      </c>
      <c r="F15" s="96">
        <v>4.35</v>
      </c>
      <c r="G15" s="101">
        <v>44103</v>
      </c>
      <c r="H15" s="102" t="s">
        <v>33</v>
      </c>
      <c r="I15" s="23">
        <v>551</v>
      </c>
      <c r="J15" s="23">
        <f t="shared" si="0"/>
        <v>551</v>
      </c>
      <c r="K15" s="106" t="s">
        <v>15</v>
      </c>
      <c r="L15" s="107"/>
      <c r="N15" s="110"/>
      <c r="O15" s="110"/>
    </row>
    <row r="16" s="86" customFormat="1" ht="25" customHeight="1" spans="1:15">
      <c r="A16" s="11">
        <v>14</v>
      </c>
      <c r="B16" s="94" t="s">
        <v>34</v>
      </c>
      <c r="C16" s="95">
        <v>30</v>
      </c>
      <c r="D16" s="97">
        <v>0</v>
      </c>
      <c r="E16" s="96">
        <v>4.35</v>
      </c>
      <c r="F16" s="96">
        <v>4.35</v>
      </c>
      <c r="G16" s="101">
        <v>44103</v>
      </c>
      <c r="H16" s="102" t="s">
        <v>31</v>
      </c>
      <c r="I16" s="23">
        <v>2389.24</v>
      </c>
      <c r="J16" s="23">
        <f t="shared" si="0"/>
        <v>2389.24</v>
      </c>
      <c r="K16" s="106" t="s">
        <v>15</v>
      </c>
      <c r="L16" s="107"/>
      <c r="N16" s="110"/>
      <c r="O16" s="110"/>
    </row>
    <row r="17" s="86" customFormat="1" ht="25" customHeight="1" spans="1:15">
      <c r="A17" s="11">
        <v>15</v>
      </c>
      <c r="B17" s="94" t="s">
        <v>35</v>
      </c>
      <c r="C17" s="95">
        <v>30</v>
      </c>
      <c r="D17" s="96">
        <v>0</v>
      </c>
      <c r="E17" s="96">
        <v>4.15</v>
      </c>
      <c r="F17" s="103">
        <v>4.15</v>
      </c>
      <c r="G17" s="101">
        <v>44138</v>
      </c>
      <c r="H17" s="102" t="s">
        <v>36</v>
      </c>
      <c r="I17" s="23">
        <v>2630.64</v>
      </c>
      <c r="J17" s="23">
        <f t="shared" si="0"/>
        <v>2630.64</v>
      </c>
      <c r="K17" s="106" t="s">
        <v>15</v>
      </c>
      <c r="L17" s="107"/>
      <c r="N17" s="110"/>
      <c r="O17" s="110"/>
    </row>
    <row r="18" s="86" customFormat="1" ht="25" customHeight="1" spans="1:15">
      <c r="A18" s="11">
        <v>16</v>
      </c>
      <c r="B18" s="94" t="s">
        <v>37</v>
      </c>
      <c r="C18" s="95">
        <v>30</v>
      </c>
      <c r="D18" s="96">
        <v>0</v>
      </c>
      <c r="E18" s="96">
        <v>4.15</v>
      </c>
      <c r="F18" s="96">
        <v>4.15</v>
      </c>
      <c r="G18" s="101">
        <v>44140</v>
      </c>
      <c r="H18" s="102" t="s">
        <v>38</v>
      </c>
      <c r="I18" s="23">
        <v>5810</v>
      </c>
      <c r="J18" s="23">
        <f t="shared" si="0"/>
        <v>5810</v>
      </c>
      <c r="K18" s="106" t="s">
        <v>15</v>
      </c>
      <c r="L18" s="107"/>
      <c r="N18" s="110"/>
      <c r="O18" s="110"/>
    </row>
    <row r="19" s="86" customFormat="1" ht="25" customHeight="1" spans="1:15">
      <c r="A19" s="11">
        <v>17</v>
      </c>
      <c r="B19" s="94" t="s">
        <v>39</v>
      </c>
      <c r="C19" s="95">
        <v>25</v>
      </c>
      <c r="D19" s="96">
        <v>0</v>
      </c>
      <c r="E19" s="96">
        <v>4.35</v>
      </c>
      <c r="F19" s="96">
        <v>4.35</v>
      </c>
      <c r="G19" s="101">
        <v>44141</v>
      </c>
      <c r="H19" s="102" t="s">
        <v>40</v>
      </c>
      <c r="I19" s="23">
        <v>2501.25</v>
      </c>
      <c r="J19" s="23">
        <f t="shared" si="0"/>
        <v>2501.25</v>
      </c>
      <c r="K19" s="106" t="s">
        <v>15</v>
      </c>
      <c r="L19" s="107"/>
      <c r="N19" s="110"/>
      <c r="O19" s="110"/>
    </row>
    <row r="20" s="86" customFormat="1" ht="25" customHeight="1" spans="1:15">
      <c r="A20" s="11">
        <v>18</v>
      </c>
      <c r="B20" s="94" t="s">
        <v>41</v>
      </c>
      <c r="C20" s="95">
        <v>25</v>
      </c>
      <c r="D20" s="96">
        <v>0</v>
      </c>
      <c r="E20" s="96">
        <v>4.35</v>
      </c>
      <c r="F20" s="96">
        <v>4.35</v>
      </c>
      <c r="G20" s="101">
        <v>44144</v>
      </c>
      <c r="H20" s="102" t="s">
        <v>42</v>
      </c>
      <c r="I20" s="23">
        <v>2021.54</v>
      </c>
      <c r="J20" s="23">
        <f t="shared" si="0"/>
        <v>2021.54</v>
      </c>
      <c r="K20" s="106" t="s">
        <v>15</v>
      </c>
      <c r="L20" s="107"/>
      <c r="N20" s="110"/>
      <c r="O20" s="110"/>
    </row>
    <row r="21" s="86" customFormat="1" ht="25" customHeight="1" spans="1:15">
      <c r="A21" s="11">
        <v>19</v>
      </c>
      <c r="B21" s="94" t="s">
        <v>43</v>
      </c>
      <c r="C21" s="95">
        <v>30</v>
      </c>
      <c r="D21" s="96">
        <v>0</v>
      </c>
      <c r="E21" s="96">
        <v>4.15</v>
      </c>
      <c r="F21" s="96">
        <v>4.15</v>
      </c>
      <c r="G21" s="101">
        <v>44145</v>
      </c>
      <c r="H21" s="102" t="s">
        <v>44</v>
      </c>
      <c r="I21" s="23">
        <v>5982.92</v>
      </c>
      <c r="J21" s="23">
        <f t="shared" si="0"/>
        <v>5982.92</v>
      </c>
      <c r="K21" s="106" t="s">
        <v>15</v>
      </c>
      <c r="L21" s="107"/>
      <c r="N21" s="110"/>
      <c r="O21" s="110"/>
    </row>
    <row r="22" s="86" customFormat="1" ht="25" customHeight="1" spans="1:15">
      <c r="A22" s="11">
        <v>20</v>
      </c>
      <c r="B22" s="94" t="s">
        <v>45</v>
      </c>
      <c r="C22" s="95">
        <v>30</v>
      </c>
      <c r="D22" s="96">
        <v>0</v>
      </c>
      <c r="E22" s="96">
        <v>4.15</v>
      </c>
      <c r="F22" s="96">
        <v>4.15</v>
      </c>
      <c r="G22" s="101">
        <v>44147</v>
      </c>
      <c r="H22" s="102" t="s">
        <v>46</v>
      </c>
      <c r="I22" s="23">
        <v>2796.64</v>
      </c>
      <c r="J22" s="23">
        <f t="shared" si="0"/>
        <v>2796.64</v>
      </c>
      <c r="K22" s="106" t="s">
        <v>15</v>
      </c>
      <c r="L22" s="107"/>
      <c r="N22" s="110"/>
      <c r="O22" s="110"/>
    </row>
    <row r="23" s="86" customFormat="1" ht="25" customHeight="1" spans="1:15">
      <c r="A23" s="11">
        <v>21</v>
      </c>
      <c r="B23" s="94" t="s">
        <v>47</v>
      </c>
      <c r="C23" s="95">
        <v>30</v>
      </c>
      <c r="D23" s="96">
        <v>0</v>
      </c>
      <c r="E23" s="96">
        <v>4.15</v>
      </c>
      <c r="F23" s="96">
        <v>4.15</v>
      </c>
      <c r="G23" s="101">
        <v>44153</v>
      </c>
      <c r="H23" s="102" t="s">
        <v>48</v>
      </c>
      <c r="I23" s="23">
        <v>4047.4</v>
      </c>
      <c r="J23" s="23">
        <f t="shared" si="0"/>
        <v>4047.4</v>
      </c>
      <c r="K23" s="106" t="s">
        <v>15</v>
      </c>
      <c r="L23" s="107"/>
      <c r="N23" s="110"/>
      <c r="O23" s="110"/>
    </row>
    <row r="24" s="86" customFormat="1" ht="25" customHeight="1" spans="1:16">
      <c r="A24" s="11">
        <v>22</v>
      </c>
      <c r="B24" s="94" t="s">
        <v>49</v>
      </c>
      <c r="C24" s="95">
        <v>30</v>
      </c>
      <c r="D24" s="96">
        <v>8.147226</v>
      </c>
      <c r="E24" s="96">
        <v>4.15</v>
      </c>
      <c r="F24" s="96">
        <v>4.15</v>
      </c>
      <c r="G24" s="101">
        <v>44158</v>
      </c>
      <c r="H24" s="102" t="s">
        <v>50</v>
      </c>
      <c r="I24" s="23">
        <v>4950.95</v>
      </c>
      <c r="J24" s="23">
        <f t="shared" si="0"/>
        <v>4950.95</v>
      </c>
      <c r="K24" s="106" t="s">
        <v>15</v>
      </c>
      <c r="L24" s="107"/>
      <c r="M24" s="111"/>
      <c r="N24" s="111"/>
      <c r="O24" s="111"/>
      <c r="P24" s="111"/>
    </row>
    <row r="25" s="86" customFormat="1" ht="25" customHeight="1" spans="1:15">
      <c r="A25" s="11">
        <v>23</v>
      </c>
      <c r="B25" s="94" t="s">
        <v>51</v>
      </c>
      <c r="C25" s="95">
        <v>30</v>
      </c>
      <c r="D25" s="96">
        <v>17.35668</v>
      </c>
      <c r="E25" s="96">
        <v>4.15</v>
      </c>
      <c r="F25" s="96">
        <v>4.15</v>
      </c>
      <c r="G25" s="101">
        <v>44158</v>
      </c>
      <c r="H25" s="102" t="s">
        <v>52</v>
      </c>
      <c r="I25" s="23">
        <v>1951.42</v>
      </c>
      <c r="J25" s="23">
        <f t="shared" si="0"/>
        <v>1951.42</v>
      </c>
      <c r="K25" s="106" t="s">
        <v>15</v>
      </c>
      <c r="L25" s="107"/>
      <c r="N25" s="110"/>
      <c r="O25" s="110"/>
    </row>
    <row r="26" s="86" customFormat="1" ht="25" customHeight="1" spans="1:15">
      <c r="A26" s="11">
        <v>24</v>
      </c>
      <c r="B26" s="94" t="s">
        <v>53</v>
      </c>
      <c r="C26" s="95">
        <v>30</v>
      </c>
      <c r="D26" s="96">
        <v>0</v>
      </c>
      <c r="E26" s="96">
        <v>4.15</v>
      </c>
      <c r="F26" s="96">
        <v>4.15</v>
      </c>
      <c r="G26" s="101">
        <v>44162</v>
      </c>
      <c r="H26" s="102" t="s">
        <v>54</v>
      </c>
      <c r="I26" s="23">
        <v>3073.31</v>
      </c>
      <c r="J26" s="23">
        <f t="shared" si="0"/>
        <v>3073.31</v>
      </c>
      <c r="K26" s="106" t="s">
        <v>15</v>
      </c>
      <c r="L26" s="107"/>
      <c r="N26" s="110"/>
      <c r="O26" s="110"/>
    </row>
    <row r="27" s="86" customFormat="1" ht="25" customHeight="1" spans="1:15">
      <c r="A27" s="11">
        <v>25</v>
      </c>
      <c r="B27" s="94" t="s">
        <v>55</v>
      </c>
      <c r="C27" s="95">
        <v>30</v>
      </c>
      <c r="D27" s="96">
        <v>0</v>
      </c>
      <c r="E27" s="96">
        <v>4.15</v>
      </c>
      <c r="F27" s="96">
        <v>4.15</v>
      </c>
      <c r="G27" s="101">
        <v>44165</v>
      </c>
      <c r="H27" s="102" t="s">
        <v>56</v>
      </c>
      <c r="I27" s="23">
        <v>3128.64</v>
      </c>
      <c r="J27" s="23">
        <f t="shared" si="0"/>
        <v>3128.64</v>
      </c>
      <c r="K27" s="106" t="s">
        <v>15</v>
      </c>
      <c r="L27" s="107"/>
      <c r="N27" s="110"/>
      <c r="O27" s="110"/>
    </row>
    <row r="28" s="86" customFormat="1" ht="25" customHeight="1" spans="1:15">
      <c r="A28" s="11">
        <v>26</v>
      </c>
      <c r="B28" s="94" t="s">
        <v>57</v>
      </c>
      <c r="C28" s="95">
        <v>15</v>
      </c>
      <c r="D28" s="96">
        <v>0</v>
      </c>
      <c r="E28" s="96">
        <v>4.15</v>
      </c>
      <c r="F28" s="96">
        <v>4.15</v>
      </c>
      <c r="G28" s="101">
        <v>44166</v>
      </c>
      <c r="H28" s="102" t="s">
        <v>58</v>
      </c>
      <c r="I28" s="23">
        <v>1608.82</v>
      </c>
      <c r="J28" s="23">
        <f t="shared" si="0"/>
        <v>1608.82</v>
      </c>
      <c r="K28" s="106" t="s">
        <v>15</v>
      </c>
      <c r="L28" s="107"/>
      <c r="N28" s="110"/>
      <c r="O28" s="110"/>
    </row>
    <row r="29" s="86" customFormat="1" ht="25" customHeight="1" spans="1:15">
      <c r="A29" s="11">
        <v>27</v>
      </c>
      <c r="B29" s="94" t="s">
        <v>59</v>
      </c>
      <c r="C29" s="95">
        <v>25</v>
      </c>
      <c r="D29" s="96">
        <v>0</v>
      </c>
      <c r="E29" s="96">
        <v>4.15</v>
      </c>
      <c r="F29" s="96">
        <v>4.15</v>
      </c>
      <c r="G29" s="101">
        <v>44167</v>
      </c>
      <c r="H29" s="102" t="s">
        <v>60</v>
      </c>
      <c r="I29" s="23">
        <v>2545.1</v>
      </c>
      <c r="J29" s="23">
        <f t="shared" si="0"/>
        <v>2545.1</v>
      </c>
      <c r="K29" s="106" t="s">
        <v>15</v>
      </c>
      <c r="L29" s="107"/>
      <c r="N29" s="110"/>
      <c r="O29" s="110"/>
    </row>
    <row r="30" s="86" customFormat="1" ht="25" customHeight="1" spans="1:15">
      <c r="A30" s="11">
        <v>28</v>
      </c>
      <c r="B30" s="94" t="s">
        <v>61</v>
      </c>
      <c r="C30" s="95">
        <v>25</v>
      </c>
      <c r="D30" s="96">
        <v>0</v>
      </c>
      <c r="E30" s="96">
        <v>4.15</v>
      </c>
      <c r="F30" s="96">
        <v>4.15</v>
      </c>
      <c r="G30" s="101">
        <v>44167</v>
      </c>
      <c r="H30" s="102" t="s">
        <v>60</v>
      </c>
      <c r="I30" s="23">
        <v>2545.1</v>
      </c>
      <c r="J30" s="23">
        <f t="shared" si="0"/>
        <v>2545.1</v>
      </c>
      <c r="K30" s="106" t="s">
        <v>15</v>
      </c>
      <c r="L30" s="107"/>
      <c r="N30" s="110"/>
      <c r="O30" s="110"/>
    </row>
    <row r="31" s="86" customFormat="1" ht="25" customHeight="1" spans="1:15">
      <c r="A31" s="11">
        <v>29</v>
      </c>
      <c r="B31" s="94" t="s">
        <v>62</v>
      </c>
      <c r="C31" s="95">
        <v>30</v>
      </c>
      <c r="D31" s="96">
        <v>0</v>
      </c>
      <c r="E31" s="96">
        <v>4.15</v>
      </c>
      <c r="F31" s="96">
        <v>4.15</v>
      </c>
      <c r="G31" s="101">
        <v>44168</v>
      </c>
      <c r="H31" s="102" t="s">
        <v>63</v>
      </c>
      <c r="I31" s="23">
        <v>4480.39</v>
      </c>
      <c r="J31" s="23">
        <f t="shared" si="0"/>
        <v>4480.39</v>
      </c>
      <c r="K31" s="106" t="s">
        <v>15</v>
      </c>
      <c r="L31" s="107"/>
      <c r="N31" s="110"/>
      <c r="O31" s="110"/>
    </row>
    <row r="32" s="86" customFormat="1" ht="25" customHeight="1" spans="1:15">
      <c r="A32" s="11">
        <v>30</v>
      </c>
      <c r="B32" s="94" t="s">
        <v>64</v>
      </c>
      <c r="C32" s="95">
        <v>15</v>
      </c>
      <c r="D32" s="96">
        <v>0</v>
      </c>
      <c r="E32" s="96">
        <v>4.15</v>
      </c>
      <c r="F32" s="96">
        <v>4.15</v>
      </c>
      <c r="G32" s="101">
        <v>44168</v>
      </c>
      <c r="H32" s="102" t="s">
        <v>63</v>
      </c>
      <c r="I32" s="23">
        <v>1014.33</v>
      </c>
      <c r="J32" s="23">
        <f t="shared" si="0"/>
        <v>1014.33</v>
      </c>
      <c r="K32" s="106" t="s">
        <v>15</v>
      </c>
      <c r="L32" s="107"/>
      <c r="N32" s="110"/>
      <c r="O32" s="110"/>
    </row>
    <row r="33" s="86" customFormat="1" ht="25" customHeight="1" spans="1:15">
      <c r="A33" s="11">
        <v>31</v>
      </c>
      <c r="B33" s="94" t="s">
        <v>65</v>
      </c>
      <c r="C33" s="95">
        <v>30</v>
      </c>
      <c r="D33" s="96">
        <v>0</v>
      </c>
      <c r="E33" s="96">
        <v>4.15</v>
      </c>
      <c r="F33" s="96">
        <v>4.15</v>
      </c>
      <c r="G33" s="101">
        <v>44169</v>
      </c>
      <c r="H33" s="102" t="s">
        <v>66</v>
      </c>
      <c r="I33" s="23">
        <v>5740.83</v>
      </c>
      <c r="J33" s="23">
        <f t="shared" si="0"/>
        <v>5740.83</v>
      </c>
      <c r="K33" s="106" t="s">
        <v>15</v>
      </c>
      <c r="L33" s="107"/>
      <c r="N33" s="110"/>
      <c r="O33" s="110"/>
    </row>
    <row r="34" s="86" customFormat="1" ht="25" customHeight="1" spans="1:15">
      <c r="A34" s="11">
        <v>32</v>
      </c>
      <c r="B34" s="94" t="s">
        <v>67</v>
      </c>
      <c r="C34" s="95">
        <v>30</v>
      </c>
      <c r="D34" s="96">
        <v>0</v>
      </c>
      <c r="E34" s="96">
        <v>4.15</v>
      </c>
      <c r="F34" s="96">
        <v>4.15</v>
      </c>
      <c r="G34" s="101">
        <v>44169</v>
      </c>
      <c r="H34" s="102" t="s">
        <v>66</v>
      </c>
      <c r="I34" s="23">
        <v>5740.83</v>
      </c>
      <c r="J34" s="23">
        <f t="shared" si="0"/>
        <v>5740.83</v>
      </c>
      <c r="K34" s="106" t="s">
        <v>15</v>
      </c>
      <c r="L34" s="107"/>
      <c r="N34" s="110"/>
      <c r="O34" s="110"/>
    </row>
    <row r="35" s="86" customFormat="1" ht="25" customHeight="1" spans="1:15">
      <c r="A35" s="11">
        <v>33</v>
      </c>
      <c r="B35" s="94" t="s">
        <v>68</v>
      </c>
      <c r="C35" s="95">
        <v>30</v>
      </c>
      <c r="D35" s="96">
        <v>0</v>
      </c>
      <c r="E35" s="96">
        <v>4.15</v>
      </c>
      <c r="F35" s="96">
        <v>4.15</v>
      </c>
      <c r="G35" s="101">
        <v>44169</v>
      </c>
      <c r="H35" s="102" t="s">
        <v>66</v>
      </c>
      <c r="I35" s="23">
        <v>5740.83</v>
      </c>
      <c r="J35" s="23">
        <f t="shared" si="0"/>
        <v>5740.83</v>
      </c>
      <c r="K35" s="106" t="s">
        <v>15</v>
      </c>
      <c r="L35" s="107"/>
      <c r="N35" s="110"/>
      <c r="O35" s="110"/>
    </row>
    <row r="36" s="86" customFormat="1" ht="25" customHeight="1" spans="1:15">
      <c r="A36" s="11">
        <v>34</v>
      </c>
      <c r="B36" s="94" t="s">
        <v>69</v>
      </c>
      <c r="C36" s="95">
        <v>170</v>
      </c>
      <c r="D36" s="96">
        <v>140</v>
      </c>
      <c r="E36" s="96">
        <v>4.15</v>
      </c>
      <c r="F36" s="96">
        <v>4.15</v>
      </c>
      <c r="G36" s="101">
        <v>44169</v>
      </c>
      <c r="H36" s="102" t="s">
        <v>70</v>
      </c>
      <c r="I36" s="23">
        <v>19213.04</v>
      </c>
      <c r="J36" s="23">
        <f t="shared" si="0"/>
        <v>19213.04</v>
      </c>
      <c r="K36" s="106" t="s">
        <v>15</v>
      </c>
      <c r="L36" s="107" t="s">
        <v>71</v>
      </c>
      <c r="N36" s="110"/>
      <c r="O36" s="110"/>
    </row>
    <row r="37" s="86" customFormat="1" ht="25" customHeight="1" spans="1:15">
      <c r="A37" s="11">
        <v>35</v>
      </c>
      <c r="B37" s="94" t="s">
        <v>72</v>
      </c>
      <c r="C37" s="95">
        <v>30</v>
      </c>
      <c r="D37" s="96">
        <v>0</v>
      </c>
      <c r="E37" s="96">
        <v>4.15</v>
      </c>
      <c r="F37" s="96">
        <v>4.15</v>
      </c>
      <c r="G37" s="101">
        <v>44170</v>
      </c>
      <c r="H37" s="102" t="s">
        <v>73</v>
      </c>
      <c r="I37" s="23">
        <v>3291.41</v>
      </c>
      <c r="J37" s="23">
        <f t="shared" si="0"/>
        <v>3291.41</v>
      </c>
      <c r="K37" s="106" t="s">
        <v>15</v>
      </c>
      <c r="L37" s="107"/>
      <c r="N37" s="110"/>
      <c r="O37" s="110"/>
    </row>
    <row r="38" s="86" customFormat="1" ht="25" customHeight="1" spans="1:15">
      <c r="A38" s="11">
        <v>36</v>
      </c>
      <c r="B38" s="94" t="s">
        <v>74</v>
      </c>
      <c r="C38" s="95">
        <v>30</v>
      </c>
      <c r="D38" s="96">
        <v>16</v>
      </c>
      <c r="E38" s="96">
        <v>4.15</v>
      </c>
      <c r="F38" s="96">
        <v>4.15</v>
      </c>
      <c r="G38" s="101">
        <v>44172</v>
      </c>
      <c r="H38" s="102" t="s">
        <v>75</v>
      </c>
      <c r="I38" s="23">
        <v>1.62</v>
      </c>
      <c r="J38" s="23">
        <f t="shared" si="0"/>
        <v>1.62</v>
      </c>
      <c r="K38" s="106" t="s">
        <v>15</v>
      </c>
      <c r="L38" s="107"/>
      <c r="N38" s="110"/>
      <c r="O38" s="110"/>
    </row>
    <row r="39" s="86" customFormat="1" ht="25" customHeight="1" spans="1:15">
      <c r="A39" s="11">
        <v>37</v>
      </c>
      <c r="B39" s="94" t="s">
        <v>76</v>
      </c>
      <c r="C39" s="95">
        <v>30</v>
      </c>
      <c r="D39" s="96">
        <v>0</v>
      </c>
      <c r="E39" s="96">
        <v>4.15</v>
      </c>
      <c r="F39" s="96">
        <v>4.15</v>
      </c>
      <c r="G39" s="101">
        <v>44173</v>
      </c>
      <c r="H39" s="102" t="s">
        <v>77</v>
      </c>
      <c r="I39" s="23">
        <v>5879.17</v>
      </c>
      <c r="J39" s="23">
        <f t="shared" si="0"/>
        <v>5879.17</v>
      </c>
      <c r="K39" s="106" t="s">
        <v>15</v>
      </c>
      <c r="L39" s="107"/>
      <c r="N39" s="110"/>
      <c r="O39" s="110"/>
    </row>
    <row r="40" s="86" customFormat="1" ht="25" customHeight="1" spans="1:15">
      <c r="A40" s="11">
        <v>38</v>
      </c>
      <c r="B40" s="94" t="s">
        <v>78</v>
      </c>
      <c r="C40" s="95">
        <v>30</v>
      </c>
      <c r="D40" s="96">
        <v>24</v>
      </c>
      <c r="E40" s="96">
        <v>4.15</v>
      </c>
      <c r="F40" s="96">
        <v>4.15</v>
      </c>
      <c r="G40" s="101">
        <v>44176</v>
      </c>
      <c r="H40" s="102" t="s">
        <v>79</v>
      </c>
      <c r="I40" s="23">
        <v>4975.39</v>
      </c>
      <c r="J40" s="23">
        <f t="shared" si="0"/>
        <v>4975.39</v>
      </c>
      <c r="K40" s="106" t="s">
        <v>15</v>
      </c>
      <c r="L40" s="107"/>
      <c r="N40" s="110"/>
      <c r="O40" s="110"/>
    </row>
    <row r="41" s="86" customFormat="1" ht="25" customHeight="1" spans="1:15">
      <c r="A41" s="11">
        <v>39</v>
      </c>
      <c r="B41" s="94" t="s">
        <v>80</v>
      </c>
      <c r="C41" s="95">
        <v>15</v>
      </c>
      <c r="D41" s="96">
        <v>0</v>
      </c>
      <c r="E41" s="96">
        <v>4.15</v>
      </c>
      <c r="F41" s="96">
        <v>4.15</v>
      </c>
      <c r="G41" s="101">
        <v>44179</v>
      </c>
      <c r="H41" s="102" t="s">
        <v>81</v>
      </c>
      <c r="I41" s="23">
        <v>1071.39</v>
      </c>
      <c r="J41" s="23">
        <f t="shared" si="0"/>
        <v>1071.39</v>
      </c>
      <c r="K41" s="106" t="s">
        <v>15</v>
      </c>
      <c r="L41" s="107"/>
      <c r="N41" s="110"/>
      <c r="O41" s="110"/>
    </row>
    <row r="42" s="86" customFormat="1" ht="25" customHeight="1" spans="1:15">
      <c r="A42" s="11">
        <v>40</v>
      </c>
      <c r="B42" s="94" t="s">
        <v>82</v>
      </c>
      <c r="C42" s="95">
        <v>20</v>
      </c>
      <c r="D42" s="96">
        <v>0</v>
      </c>
      <c r="E42" s="96">
        <v>4.15</v>
      </c>
      <c r="F42" s="96">
        <v>4.15</v>
      </c>
      <c r="G42" s="101">
        <v>44179</v>
      </c>
      <c r="H42" s="102" t="s">
        <v>81</v>
      </c>
      <c r="I42" s="23">
        <v>1428.52</v>
      </c>
      <c r="J42" s="23">
        <f t="shared" si="0"/>
        <v>1428.52</v>
      </c>
      <c r="K42" s="106" t="s">
        <v>15</v>
      </c>
      <c r="L42" s="107"/>
      <c r="N42" s="110"/>
      <c r="O42" s="110"/>
    </row>
    <row r="43" s="86" customFormat="1" ht="25" customHeight="1" spans="1:15">
      <c r="A43" s="11">
        <v>41</v>
      </c>
      <c r="B43" s="94" t="s">
        <v>83</v>
      </c>
      <c r="C43" s="95">
        <v>25</v>
      </c>
      <c r="D43" s="96">
        <v>0</v>
      </c>
      <c r="E43" s="96">
        <v>4.15</v>
      </c>
      <c r="F43" s="96">
        <v>4.15</v>
      </c>
      <c r="G43" s="101">
        <v>44180</v>
      </c>
      <c r="H43" s="102" t="s">
        <v>84</v>
      </c>
      <c r="I43" s="23">
        <v>2455.65</v>
      </c>
      <c r="J43" s="23">
        <f t="shared" si="0"/>
        <v>2455.65</v>
      </c>
      <c r="K43" s="106" t="s">
        <v>15</v>
      </c>
      <c r="L43" s="107"/>
      <c r="N43" s="110"/>
      <c r="O43" s="110"/>
    </row>
    <row r="44" s="86" customFormat="1" ht="25" customHeight="1" spans="1:15">
      <c r="A44" s="11">
        <v>42</v>
      </c>
      <c r="B44" s="94" t="s">
        <v>85</v>
      </c>
      <c r="C44" s="95">
        <v>30</v>
      </c>
      <c r="D44" s="96">
        <v>0</v>
      </c>
      <c r="E44" s="96">
        <v>4.15</v>
      </c>
      <c r="F44" s="96">
        <v>4.15</v>
      </c>
      <c r="G44" s="101">
        <v>44180</v>
      </c>
      <c r="H44" s="102" t="s">
        <v>84</v>
      </c>
      <c r="I44" s="23">
        <v>3475.86</v>
      </c>
      <c r="J44" s="23">
        <f t="shared" si="0"/>
        <v>3475.86</v>
      </c>
      <c r="K44" s="106" t="s">
        <v>15</v>
      </c>
      <c r="L44" s="107"/>
      <c r="N44" s="110"/>
      <c r="O44" s="110"/>
    </row>
    <row r="45" s="86" customFormat="1" ht="25" customHeight="1" spans="1:15">
      <c r="A45" s="11">
        <v>43</v>
      </c>
      <c r="B45" s="94" t="s">
        <v>86</v>
      </c>
      <c r="C45" s="95">
        <v>20</v>
      </c>
      <c r="D45" s="96">
        <v>0</v>
      </c>
      <c r="E45" s="96">
        <v>4.15</v>
      </c>
      <c r="F45" s="96">
        <v>4.15</v>
      </c>
      <c r="G45" s="101">
        <v>44180</v>
      </c>
      <c r="H45" s="102" t="s">
        <v>84</v>
      </c>
      <c r="I45" s="23">
        <v>2096.79</v>
      </c>
      <c r="J45" s="23">
        <f t="shared" si="0"/>
        <v>2096.79</v>
      </c>
      <c r="K45" s="106" t="s">
        <v>15</v>
      </c>
      <c r="L45" s="107"/>
      <c r="N45" s="110"/>
      <c r="O45" s="110"/>
    </row>
    <row r="46" s="86" customFormat="1" ht="25" customHeight="1" spans="1:15">
      <c r="A46" s="11">
        <v>44</v>
      </c>
      <c r="B46" s="94" t="s">
        <v>87</v>
      </c>
      <c r="C46" s="95">
        <v>20</v>
      </c>
      <c r="D46" s="96">
        <v>0</v>
      </c>
      <c r="E46" s="96">
        <v>4.15</v>
      </c>
      <c r="F46" s="96">
        <v>4.15</v>
      </c>
      <c r="G46" s="101">
        <v>44181</v>
      </c>
      <c r="H46" s="102" t="s">
        <v>88</v>
      </c>
      <c r="I46" s="23">
        <v>2107.74</v>
      </c>
      <c r="J46" s="23">
        <f t="shared" si="0"/>
        <v>2107.74</v>
      </c>
      <c r="K46" s="106" t="s">
        <v>15</v>
      </c>
      <c r="L46" s="107"/>
      <c r="N46" s="110"/>
      <c r="O46" s="110"/>
    </row>
    <row r="47" s="86" customFormat="1" ht="25" customHeight="1" spans="1:15">
      <c r="A47" s="11">
        <v>45</v>
      </c>
      <c r="B47" s="94" t="s">
        <v>89</v>
      </c>
      <c r="C47" s="95">
        <v>20</v>
      </c>
      <c r="D47" s="96">
        <v>16.5</v>
      </c>
      <c r="E47" s="96">
        <v>4.15</v>
      </c>
      <c r="F47" s="96">
        <v>4.15</v>
      </c>
      <c r="G47" s="101">
        <v>44181</v>
      </c>
      <c r="H47" s="102" t="s">
        <v>90</v>
      </c>
      <c r="I47" s="23">
        <v>3438.51</v>
      </c>
      <c r="J47" s="23">
        <f t="shared" si="0"/>
        <v>3438.51</v>
      </c>
      <c r="K47" s="106" t="s">
        <v>15</v>
      </c>
      <c r="L47" s="107"/>
      <c r="N47" s="110"/>
      <c r="O47" s="110"/>
    </row>
    <row r="48" s="86" customFormat="1" ht="25" customHeight="1" spans="1:15">
      <c r="A48" s="11">
        <v>46</v>
      </c>
      <c r="B48" s="94" t="s">
        <v>91</v>
      </c>
      <c r="C48" s="95">
        <v>25</v>
      </c>
      <c r="D48" s="96">
        <v>0</v>
      </c>
      <c r="E48" s="96">
        <v>4.15</v>
      </c>
      <c r="F48" s="96">
        <v>4.15</v>
      </c>
      <c r="G48" s="101">
        <v>44182</v>
      </c>
      <c r="H48" s="102" t="s">
        <v>92</v>
      </c>
      <c r="I48" s="23">
        <v>5158.68</v>
      </c>
      <c r="J48" s="23">
        <f t="shared" si="0"/>
        <v>5158.68</v>
      </c>
      <c r="K48" s="106" t="s">
        <v>15</v>
      </c>
      <c r="L48" s="107"/>
      <c r="N48" s="110"/>
      <c r="O48" s="110"/>
    </row>
    <row r="49" s="86" customFormat="1" ht="25" customHeight="1" spans="1:15">
      <c r="A49" s="11">
        <v>47</v>
      </c>
      <c r="B49" s="94" t="s">
        <v>93</v>
      </c>
      <c r="C49" s="95">
        <v>30</v>
      </c>
      <c r="D49" s="96">
        <v>0</v>
      </c>
      <c r="E49" s="96">
        <v>4.15</v>
      </c>
      <c r="F49" s="96">
        <v>4.15</v>
      </c>
      <c r="G49" s="101">
        <v>44182</v>
      </c>
      <c r="H49" s="102" t="s">
        <v>92</v>
      </c>
      <c r="I49" s="23">
        <v>6190.42</v>
      </c>
      <c r="J49" s="23">
        <f t="shared" si="0"/>
        <v>6190.42</v>
      </c>
      <c r="K49" s="106" t="s">
        <v>15</v>
      </c>
      <c r="L49" s="107"/>
      <c r="N49" s="110"/>
      <c r="O49" s="110"/>
    </row>
    <row r="50" s="86" customFormat="1" ht="25" customHeight="1" spans="1:15">
      <c r="A50" s="11">
        <v>48</v>
      </c>
      <c r="B50" s="94" t="s">
        <v>94</v>
      </c>
      <c r="C50" s="95">
        <v>30</v>
      </c>
      <c r="D50" s="96">
        <v>0</v>
      </c>
      <c r="E50" s="96">
        <v>4.15</v>
      </c>
      <c r="F50" s="96">
        <v>4.15</v>
      </c>
      <c r="G50" s="101">
        <v>44183</v>
      </c>
      <c r="H50" s="102" t="s">
        <v>95</v>
      </c>
      <c r="I50" s="23">
        <v>6225</v>
      </c>
      <c r="J50" s="23">
        <f t="shared" si="0"/>
        <v>6225</v>
      </c>
      <c r="K50" s="106" t="s">
        <v>15</v>
      </c>
      <c r="L50" s="107"/>
      <c r="N50" s="110"/>
      <c r="O50" s="110"/>
    </row>
    <row r="51" s="86" customFormat="1" ht="25" customHeight="1" spans="1:15">
      <c r="A51" s="11">
        <v>49</v>
      </c>
      <c r="B51" s="94" t="s">
        <v>96</v>
      </c>
      <c r="C51" s="95">
        <v>15</v>
      </c>
      <c r="D51" s="96">
        <v>0</v>
      </c>
      <c r="E51" s="96">
        <v>4.15</v>
      </c>
      <c r="F51" s="96">
        <v>4.15</v>
      </c>
      <c r="G51" s="101">
        <v>44183</v>
      </c>
      <c r="H51" s="102" t="s">
        <v>95</v>
      </c>
      <c r="I51" s="23">
        <v>1765.59</v>
      </c>
      <c r="J51" s="23">
        <f t="shared" si="0"/>
        <v>1765.59</v>
      </c>
      <c r="K51" s="106" t="s">
        <v>15</v>
      </c>
      <c r="L51" s="107"/>
      <c r="N51" s="110"/>
      <c r="O51" s="110"/>
    </row>
    <row r="52" s="86" customFormat="1" spans="1:15">
      <c r="A52" s="11">
        <v>50</v>
      </c>
      <c r="B52" s="94" t="s">
        <v>97</v>
      </c>
      <c r="C52" s="95">
        <v>30</v>
      </c>
      <c r="D52" s="96">
        <v>16.352697</v>
      </c>
      <c r="E52" s="96">
        <v>4.15</v>
      </c>
      <c r="F52" s="96">
        <v>4.15</v>
      </c>
      <c r="G52" s="101">
        <v>44187</v>
      </c>
      <c r="H52" s="102" t="s">
        <v>98</v>
      </c>
      <c r="I52" s="23">
        <v>1866.12</v>
      </c>
      <c r="J52" s="23">
        <f t="shared" si="0"/>
        <v>1866.12</v>
      </c>
      <c r="K52" s="106" t="s">
        <v>15</v>
      </c>
      <c r="L52" s="107"/>
      <c r="N52" s="110"/>
      <c r="O52" s="110"/>
    </row>
    <row r="53" s="86" customFormat="1" ht="25" customHeight="1" spans="1:15">
      <c r="A53" s="11">
        <v>51</v>
      </c>
      <c r="B53" s="94" t="s">
        <v>99</v>
      </c>
      <c r="C53" s="95">
        <v>30</v>
      </c>
      <c r="D53" s="96">
        <v>0</v>
      </c>
      <c r="E53" s="96">
        <v>4.15</v>
      </c>
      <c r="F53" s="96">
        <v>4.15</v>
      </c>
      <c r="G53" s="101">
        <v>44190</v>
      </c>
      <c r="H53" s="102" t="s">
        <v>100</v>
      </c>
      <c r="I53" s="23">
        <v>3721.87</v>
      </c>
      <c r="J53" s="23">
        <f t="shared" si="0"/>
        <v>3721.87</v>
      </c>
      <c r="K53" s="106" t="s">
        <v>15</v>
      </c>
      <c r="L53" s="107"/>
      <c r="N53" s="110"/>
      <c r="O53" s="110"/>
    </row>
    <row r="54" s="86" customFormat="1" ht="29" customHeight="1" spans="1:16">
      <c r="A54" s="11">
        <v>52</v>
      </c>
      <c r="B54" s="94" t="s">
        <v>101</v>
      </c>
      <c r="C54" s="95">
        <v>130</v>
      </c>
      <c r="D54" s="96">
        <v>75</v>
      </c>
      <c r="E54" s="96">
        <v>4.15</v>
      </c>
      <c r="F54" s="103">
        <v>2</v>
      </c>
      <c r="G54" s="101">
        <v>44201</v>
      </c>
      <c r="H54" s="102" t="s">
        <v>102</v>
      </c>
      <c r="I54" s="23">
        <v>7988.75</v>
      </c>
      <c r="J54" s="23">
        <v>3850</v>
      </c>
      <c r="K54" s="106" t="s">
        <v>15</v>
      </c>
      <c r="L54" s="107"/>
      <c r="N54" s="89">
        <f t="shared" ref="N54:N64" si="1">I54/4.15*2</f>
        <v>3850</v>
      </c>
      <c r="O54" s="89">
        <f t="shared" ref="O54:O64" si="2">I54/4.15*2.15</f>
        <v>4138.75</v>
      </c>
      <c r="P54" s="112">
        <f t="shared" ref="P54:P71" si="3">N54+O54</f>
        <v>7988.75</v>
      </c>
    </row>
    <row r="55" s="86" customFormat="1" ht="25" customHeight="1" spans="1:16">
      <c r="A55" s="11">
        <v>53</v>
      </c>
      <c r="B55" s="94" t="s">
        <v>103</v>
      </c>
      <c r="C55" s="95">
        <v>30</v>
      </c>
      <c r="D55" s="96">
        <v>16.8</v>
      </c>
      <c r="E55" s="96">
        <v>4.15</v>
      </c>
      <c r="F55" s="103">
        <v>2</v>
      </c>
      <c r="G55" s="101">
        <v>44235</v>
      </c>
      <c r="H55" s="102" t="s">
        <v>98</v>
      </c>
      <c r="I55" s="23">
        <v>1950.96</v>
      </c>
      <c r="J55" s="23">
        <v>940.22</v>
      </c>
      <c r="K55" s="106" t="s">
        <v>15</v>
      </c>
      <c r="L55" s="107"/>
      <c r="N55" s="89">
        <f t="shared" si="1"/>
        <v>940.221686746988</v>
      </c>
      <c r="O55" s="89">
        <f t="shared" si="2"/>
        <v>1010.73831325301</v>
      </c>
      <c r="P55" s="112">
        <f t="shared" si="3"/>
        <v>1950.96</v>
      </c>
    </row>
    <row r="56" s="86" customFormat="1" ht="39" customHeight="1" spans="1:16">
      <c r="A56" s="11">
        <v>54</v>
      </c>
      <c r="B56" s="94" t="s">
        <v>104</v>
      </c>
      <c r="C56" s="95">
        <v>30</v>
      </c>
      <c r="D56" s="96">
        <v>20.581645</v>
      </c>
      <c r="E56" s="96">
        <v>4.15</v>
      </c>
      <c r="F56" s="103">
        <v>2</v>
      </c>
      <c r="G56" s="101">
        <v>44250</v>
      </c>
      <c r="H56" s="102" t="s">
        <v>98</v>
      </c>
      <c r="I56" s="23">
        <v>2259.68</v>
      </c>
      <c r="J56" s="23">
        <v>1089</v>
      </c>
      <c r="K56" s="106" t="s">
        <v>15</v>
      </c>
      <c r="L56" s="107"/>
      <c r="N56" s="89">
        <f t="shared" si="1"/>
        <v>1089.00240963855</v>
      </c>
      <c r="O56" s="89">
        <f t="shared" si="2"/>
        <v>1170.67759036145</v>
      </c>
      <c r="P56" s="112">
        <f t="shared" si="3"/>
        <v>2259.68</v>
      </c>
    </row>
    <row r="57" s="86" customFormat="1" ht="25" customHeight="1" spans="1:16">
      <c r="A57" s="11">
        <v>55</v>
      </c>
      <c r="B57" s="94" t="s">
        <v>105</v>
      </c>
      <c r="C57" s="95">
        <v>30</v>
      </c>
      <c r="D57" s="96">
        <v>17.2</v>
      </c>
      <c r="E57" s="96">
        <v>4.15</v>
      </c>
      <c r="F57" s="103">
        <v>2</v>
      </c>
      <c r="G57" s="101">
        <v>44281</v>
      </c>
      <c r="H57" s="102" t="s">
        <v>102</v>
      </c>
      <c r="I57" s="23">
        <v>1846.29</v>
      </c>
      <c r="J57" s="23">
        <v>889.78</v>
      </c>
      <c r="K57" s="106" t="s">
        <v>15</v>
      </c>
      <c r="L57" s="107"/>
      <c r="N57" s="89">
        <f t="shared" si="1"/>
        <v>889.778313253012</v>
      </c>
      <c r="O57" s="89">
        <f t="shared" si="2"/>
        <v>956.511686746988</v>
      </c>
      <c r="P57" s="112">
        <f t="shared" si="3"/>
        <v>1846.29</v>
      </c>
    </row>
    <row r="58" s="86" customFormat="1" ht="25" customHeight="1" spans="1:16">
      <c r="A58" s="11">
        <v>56</v>
      </c>
      <c r="B58" s="94" t="s">
        <v>106</v>
      </c>
      <c r="C58" s="95">
        <v>30</v>
      </c>
      <c r="D58" s="96">
        <v>17.6</v>
      </c>
      <c r="E58" s="96">
        <v>4.15</v>
      </c>
      <c r="F58" s="103">
        <v>2</v>
      </c>
      <c r="G58" s="101">
        <v>44288</v>
      </c>
      <c r="H58" s="102" t="s">
        <v>102</v>
      </c>
      <c r="I58" s="23">
        <v>1888.25</v>
      </c>
      <c r="J58" s="23">
        <v>910</v>
      </c>
      <c r="K58" s="106" t="s">
        <v>15</v>
      </c>
      <c r="L58" s="107"/>
      <c r="N58" s="89">
        <f t="shared" si="1"/>
        <v>910</v>
      </c>
      <c r="O58" s="89">
        <f t="shared" si="2"/>
        <v>978.25</v>
      </c>
      <c r="P58" s="112">
        <f t="shared" si="3"/>
        <v>1888.25</v>
      </c>
    </row>
    <row r="59" s="86" customFormat="1" ht="25" customHeight="1" spans="1:16">
      <c r="A59" s="11">
        <v>57</v>
      </c>
      <c r="B59" s="94" t="s">
        <v>107</v>
      </c>
      <c r="C59" s="95">
        <v>30</v>
      </c>
      <c r="D59" s="96">
        <v>23.8</v>
      </c>
      <c r="E59" s="96">
        <v>4.15</v>
      </c>
      <c r="F59" s="103">
        <v>2</v>
      </c>
      <c r="G59" s="101">
        <v>44305</v>
      </c>
      <c r="H59" s="102" t="s">
        <v>102</v>
      </c>
      <c r="I59" s="23">
        <v>2520.43</v>
      </c>
      <c r="J59" s="23">
        <v>1214.67</v>
      </c>
      <c r="K59" s="106" t="s">
        <v>15</v>
      </c>
      <c r="L59" s="107"/>
      <c r="N59" s="89">
        <f t="shared" si="1"/>
        <v>1214.66506024096</v>
      </c>
      <c r="O59" s="89">
        <f t="shared" si="2"/>
        <v>1305.76493975904</v>
      </c>
      <c r="P59" s="112">
        <f t="shared" si="3"/>
        <v>2520.43</v>
      </c>
    </row>
    <row r="60" s="86" customFormat="1" ht="25" customHeight="1" spans="1:16">
      <c r="A60" s="11">
        <v>58</v>
      </c>
      <c r="B60" s="94" t="s">
        <v>108</v>
      </c>
      <c r="C60" s="95">
        <v>30</v>
      </c>
      <c r="D60" s="96">
        <v>30</v>
      </c>
      <c r="E60" s="96">
        <v>4.15</v>
      </c>
      <c r="F60" s="103">
        <v>2</v>
      </c>
      <c r="G60" s="101">
        <v>44306</v>
      </c>
      <c r="H60" s="102" t="s">
        <v>109</v>
      </c>
      <c r="I60" s="23">
        <v>3181.67</v>
      </c>
      <c r="J60" s="23">
        <v>1533.33</v>
      </c>
      <c r="K60" s="106" t="s">
        <v>15</v>
      </c>
      <c r="L60" s="107"/>
      <c r="N60" s="89">
        <f t="shared" si="1"/>
        <v>1533.33493975904</v>
      </c>
      <c r="O60" s="89">
        <f t="shared" si="2"/>
        <v>1648.33506024096</v>
      </c>
      <c r="P60" s="112">
        <f t="shared" si="3"/>
        <v>3181.67</v>
      </c>
    </row>
    <row r="61" s="86" customFormat="1" ht="25" customHeight="1" spans="1:16">
      <c r="A61" s="11">
        <v>59</v>
      </c>
      <c r="B61" s="94" t="s">
        <v>110</v>
      </c>
      <c r="C61" s="95">
        <v>30</v>
      </c>
      <c r="D61" s="96">
        <v>30</v>
      </c>
      <c r="E61" s="96">
        <v>4.15</v>
      </c>
      <c r="F61" s="103">
        <v>2</v>
      </c>
      <c r="G61" s="101">
        <v>44341</v>
      </c>
      <c r="H61" s="102" t="s">
        <v>111</v>
      </c>
      <c r="I61" s="23">
        <v>3181.67</v>
      </c>
      <c r="J61" s="23">
        <v>1533.33</v>
      </c>
      <c r="K61" s="106" t="s">
        <v>15</v>
      </c>
      <c r="L61" s="107"/>
      <c r="N61" s="89">
        <f t="shared" si="1"/>
        <v>1533.33493975904</v>
      </c>
      <c r="O61" s="89">
        <f t="shared" si="2"/>
        <v>1648.33506024096</v>
      </c>
      <c r="P61" s="112">
        <f t="shared" si="3"/>
        <v>3181.67</v>
      </c>
    </row>
    <row r="62" s="86" customFormat="1" ht="25" customHeight="1" spans="1:16">
      <c r="A62" s="11">
        <v>60</v>
      </c>
      <c r="B62" s="94" t="s">
        <v>112</v>
      </c>
      <c r="C62" s="95">
        <v>30</v>
      </c>
      <c r="D62" s="96">
        <v>18.4</v>
      </c>
      <c r="E62" s="96">
        <v>4.15</v>
      </c>
      <c r="F62" s="103">
        <v>2</v>
      </c>
      <c r="G62" s="101">
        <v>44356</v>
      </c>
      <c r="H62" s="102" t="s">
        <v>102</v>
      </c>
      <c r="I62" s="23">
        <v>1972.17</v>
      </c>
      <c r="J62" s="23">
        <v>950.44</v>
      </c>
      <c r="K62" s="106" t="s">
        <v>15</v>
      </c>
      <c r="L62" s="107"/>
      <c r="N62" s="89">
        <f t="shared" si="1"/>
        <v>950.443373493976</v>
      </c>
      <c r="O62" s="89">
        <f t="shared" si="2"/>
        <v>1021.72662650602</v>
      </c>
      <c r="P62" s="112">
        <f t="shared" si="3"/>
        <v>1972.17</v>
      </c>
    </row>
    <row r="63" s="86" customFormat="1" ht="25" customHeight="1" spans="1:16">
      <c r="A63" s="11">
        <v>61</v>
      </c>
      <c r="B63" s="94" t="s">
        <v>113</v>
      </c>
      <c r="C63" s="95">
        <v>30</v>
      </c>
      <c r="D63" s="96">
        <v>15.5</v>
      </c>
      <c r="E63" s="96">
        <v>4.15</v>
      </c>
      <c r="F63" s="103">
        <v>2</v>
      </c>
      <c r="G63" s="101">
        <v>44365</v>
      </c>
      <c r="H63" s="102" t="s">
        <v>102</v>
      </c>
      <c r="I63" s="23">
        <v>1678.44</v>
      </c>
      <c r="J63" s="23">
        <v>808.89</v>
      </c>
      <c r="K63" s="106" t="s">
        <v>15</v>
      </c>
      <c r="L63" s="107"/>
      <c r="N63" s="89">
        <f t="shared" si="1"/>
        <v>808.886746987952</v>
      </c>
      <c r="O63" s="89">
        <f t="shared" si="2"/>
        <v>869.553253012048</v>
      </c>
      <c r="P63" s="112">
        <f t="shared" si="3"/>
        <v>1678.44</v>
      </c>
    </row>
    <row r="64" s="86" customFormat="1" ht="25" customHeight="1" spans="1:16">
      <c r="A64" s="11">
        <v>62</v>
      </c>
      <c r="B64" s="94" t="s">
        <v>114</v>
      </c>
      <c r="C64" s="95">
        <v>30</v>
      </c>
      <c r="D64" s="96">
        <v>9.7</v>
      </c>
      <c r="E64" s="96">
        <v>4.15</v>
      </c>
      <c r="F64" s="103">
        <v>2</v>
      </c>
      <c r="G64" s="101">
        <v>44365</v>
      </c>
      <c r="H64" s="102" t="s">
        <v>102</v>
      </c>
      <c r="I64" s="23">
        <v>1090.99</v>
      </c>
      <c r="J64" s="23">
        <v>525.78</v>
      </c>
      <c r="K64" s="106" t="s">
        <v>15</v>
      </c>
      <c r="L64" s="108"/>
      <c r="N64" s="89">
        <f t="shared" si="1"/>
        <v>525.778313253012</v>
      </c>
      <c r="O64" s="89">
        <f t="shared" si="2"/>
        <v>565.211686746988</v>
      </c>
      <c r="P64" s="112">
        <f t="shared" si="3"/>
        <v>1090.99</v>
      </c>
    </row>
    <row r="65" s="86" customFormat="1" ht="25" customHeight="1" spans="1:16">
      <c r="A65" s="11">
        <v>63</v>
      </c>
      <c r="B65" s="94" t="s">
        <v>115</v>
      </c>
      <c r="C65" s="95">
        <v>30</v>
      </c>
      <c r="D65" s="96">
        <v>18.8</v>
      </c>
      <c r="E65" s="96">
        <v>4.15</v>
      </c>
      <c r="F65" s="103">
        <v>2</v>
      </c>
      <c r="G65" s="101">
        <v>44383</v>
      </c>
      <c r="H65" s="102" t="s">
        <v>102</v>
      </c>
      <c r="I65" s="23">
        <v>2015.52</v>
      </c>
      <c r="J65" s="11">
        <v>971.33</v>
      </c>
      <c r="K65" s="106" t="s">
        <v>15</v>
      </c>
      <c r="L65" s="107"/>
      <c r="N65" s="89">
        <f t="shared" ref="N65:N72" si="4">I65/4.15*2</f>
        <v>971.334939759036</v>
      </c>
      <c r="O65" s="89">
        <f t="shared" ref="O65:O72" si="5">I65/4.15*2.15</f>
        <v>1044.18506024096</v>
      </c>
      <c r="P65" s="112">
        <f t="shared" si="3"/>
        <v>2015.52</v>
      </c>
    </row>
    <row r="66" s="86" customFormat="1" ht="25" customHeight="1" spans="1:16">
      <c r="A66" s="11">
        <v>64</v>
      </c>
      <c r="B66" s="94" t="s">
        <v>116</v>
      </c>
      <c r="C66" s="95">
        <v>30</v>
      </c>
      <c r="D66" s="96">
        <v>18.8</v>
      </c>
      <c r="E66" s="96">
        <v>4.15</v>
      </c>
      <c r="F66" s="103">
        <v>2</v>
      </c>
      <c r="G66" s="101">
        <v>44383</v>
      </c>
      <c r="H66" s="102" t="s">
        <v>102</v>
      </c>
      <c r="I66" s="23">
        <v>2015.52</v>
      </c>
      <c r="J66" s="11">
        <v>971.33</v>
      </c>
      <c r="K66" s="106" t="s">
        <v>15</v>
      </c>
      <c r="L66" s="107"/>
      <c r="N66" s="89">
        <f t="shared" si="4"/>
        <v>971.334939759036</v>
      </c>
      <c r="O66" s="89">
        <f t="shared" si="5"/>
        <v>1044.18506024096</v>
      </c>
      <c r="P66" s="112">
        <f t="shared" si="3"/>
        <v>2015.52</v>
      </c>
    </row>
    <row r="67" s="86" customFormat="1" ht="25" customHeight="1" spans="1:16">
      <c r="A67" s="11">
        <v>65</v>
      </c>
      <c r="B67" s="94" t="s">
        <v>117</v>
      </c>
      <c r="C67" s="95">
        <v>30</v>
      </c>
      <c r="D67" s="96">
        <v>18.8</v>
      </c>
      <c r="E67" s="96">
        <v>4.15</v>
      </c>
      <c r="F67" s="103">
        <v>2</v>
      </c>
      <c r="G67" s="101">
        <v>44383</v>
      </c>
      <c r="H67" s="102" t="s">
        <v>102</v>
      </c>
      <c r="I67" s="23">
        <v>2015.52</v>
      </c>
      <c r="J67" s="115">
        <v>971.33</v>
      </c>
      <c r="K67" s="106" t="s">
        <v>15</v>
      </c>
      <c r="L67" s="107"/>
      <c r="N67" s="89">
        <f t="shared" si="4"/>
        <v>971.334939759036</v>
      </c>
      <c r="O67" s="89">
        <f t="shared" si="5"/>
        <v>1044.18506024096</v>
      </c>
      <c r="P67" s="112">
        <f t="shared" si="3"/>
        <v>2015.52</v>
      </c>
    </row>
    <row r="68" s="86" customFormat="1" ht="29" customHeight="1" spans="1:16">
      <c r="A68" s="11">
        <v>66</v>
      </c>
      <c r="B68" s="94" t="s">
        <v>118</v>
      </c>
      <c r="C68" s="95">
        <v>15</v>
      </c>
      <c r="D68" s="96">
        <v>6.6</v>
      </c>
      <c r="E68" s="96">
        <v>4.15</v>
      </c>
      <c r="F68" s="103">
        <v>2</v>
      </c>
      <c r="G68" s="101">
        <v>44399</v>
      </c>
      <c r="H68" s="102" t="s">
        <v>102</v>
      </c>
      <c r="I68" s="23">
        <v>723.83</v>
      </c>
      <c r="J68" s="23">
        <v>348.83</v>
      </c>
      <c r="K68" s="106" t="s">
        <v>15</v>
      </c>
      <c r="L68" s="116"/>
      <c r="N68" s="89">
        <f t="shared" si="4"/>
        <v>348.833734939759</v>
      </c>
      <c r="O68" s="89">
        <f t="shared" si="5"/>
        <v>374.996265060241</v>
      </c>
      <c r="P68" s="112">
        <f t="shared" si="3"/>
        <v>723.83</v>
      </c>
    </row>
    <row r="69" s="86" customFormat="1" ht="25" customHeight="1" spans="1:16">
      <c r="A69" s="11">
        <v>67</v>
      </c>
      <c r="B69" s="94" t="s">
        <v>119</v>
      </c>
      <c r="C69" s="95">
        <v>20</v>
      </c>
      <c r="D69" s="96">
        <v>14.4</v>
      </c>
      <c r="E69" s="96">
        <v>4.15</v>
      </c>
      <c r="F69" s="103">
        <v>2</v>
      </c>
      <c r="G69" s="101">
        <v>44404</v>
      </c>
      <c r="H69" s="102" t="s">
        <v>102</v>
      </c>
      <c r="I69" s="23">
        <v>1531.58</v>
      </c>
      <c r="J69" s="11">
        <v>738.11</v>
      </c>
      <c r="K69" s="106" t="s">
        <v>15</v>
      </c>
      <c r="L69" s="107"/>
      <c r="N69" s="89">
        <f t="shared" si="4"/>
        <v>738.110843373494</v>
      </c>
      <c r="O69" s="89">
        <f t="shared" si="5"/>
        <v>793.469156626506</v>
      </c>
      <c r="P69" s="112">
        <f t="shared" si="3"/>
        <v>1531.58</v>
      </c>
    </row>
    <row r="70" s="86" customFormat="1" ht="25" customHeight="1" spans="1:16">
      <c r="A70" s="11">
        <v>68</v>
      </c>
      <c r="B70" s="94" t="s">
        <v>120</v>
      </c>
      <c r="C70" s="95">
        <v>30</v>
      </c>
      <c r="D70" s="96">
        <v>19.2</v>
      </c>
      <c r="E70" s="96">
        <v>4.15</v>
      </c>
      <c r="F70" s="103">
        <v>2</v>
      </c>
      <c r="G70" s="101">
        <v>44418</v>
      </c>
      <c r="H70" s="102" t="s">
        <v>102</v>
      </c>
      <c r="I70" s="23">
        <v>2056.09</v>
      </c>
      <c r="J70" s="11">
        <v>990.89</v>
      </c>
      <c r="K70" s="106" t="s">
        <v>15</v>
      </c>
      <c r="L70" s="107"/>
      <c r="N70" s="89">
        <f t="shared" si="4"/>
        <v>990.886746987952</v>
      </c>
      <c r="O70" s="89">
        <f t="shared" si="5"/>
        <v>1065.20325301205</v>
      </c>
      <c r="P70" s="112">
        <f t="shared" si="3"/>
        <v>2056.09</v>
      </c>
    </row>
    <row r="71" s="86" customFormat="1" ht="25" customHeight="1" spans="1:16">
      <c r="A71" s="11">
        <v>69</v>
      </c>
      <c r="B71" s="94" t="s">
        <v>121</v>
      </c>
      <c r="C71" s="95">
        <v>30</v>
      </c>
      <c r="D71" s="96">
        <v>27.4</v>
      </c>
      <c r="E71" s="96">
        <v>4.15</v>
      </c>
      <c r="F71" s="103">
        <v>2</v>
      </c>
      <c r="G71" s="101">
        <v>44445</v>
      </c>
      <c r="H71" s="102" t="s">
        <v>102</v>
      </c>
      <c r="I71" s="23">
        <v>2884.83</v>
      </c>
      <c r="J71" s="11">
        <v>1390.28</v>
      </c>
      <c r="K71" s="106" t="s">
        <v>15</v>
      </c>
      <c r="L71" s="107"/>
      <c r="N71" s="89">
        <f t="shared" si="4"/>
        <v>1390.27951807229</v>
      </c>
      <c r="O71" s="89">
        <f t="shared" si="5"/>
        <v>1494.55048192771</v>
      </c>
      <c r="P71" s="112">
        <f t="shared" si="3"/>
        <v>2884.83</v>
      </c>
    </row>
    <row r="72" s="86" customFormat="1" ht="25" customHeight="1" spans="1:16">
      <c r="A72" s="11">
        <v>70</v>
      </c>
      <c r="B72" s="94" t="s">
        <v>122</v>
      </c>
      <c r="C72" s="95">
        <v>30</v>
      </c>
      <c r="D72" s="96">
        <v>19.6</v>
      </c>
      <c r="E72" s="96">
        <v>4.15</v>
      </c>
      <c r="F72" s="103">
        <v>2</v>
      </c>
      <c r="G72" s="101">
        <v>44448</v>
      </c>
      <c r="H72" s="102" t="s">
        <v>102</v>
      </c>
      <c r="I72" s="23">
        <v>2098.06</v>
      </c>
      <c r="J72" s="11">
        <v>1011.11</v>
      </c>
      <c r="K72" s="106" t="s">
        <v>15</v>
      </c>
      <c r="L72" s="107"/>
      <c r="N72" s="89">
        <f t="shared" si="4"/>
        <v>1011.11325301205</v>
      </c>
      <c r="O72" s="89">
        <f t="shared" si="5"/>
        <v>1086.94674698795</v>
      </c>
      <c r="P72" s="112">
        <f t="shared" ref="P72:P86" si="6">N72+O72</f>
        <v>2098.06</v>
      </c>
    </row>
    <row r="73" s="86" customFormat="1" ht="25" customHeight="1" spans="1:16">
      <c r="A73" s="11">
        <v>71</v>
      </c>
      <c r="B73" s="94" t="s">
        <v>123</v>
      </c>
      <c r="C73" s="95">
        <v>110</v>
      </c>
      <c r="D73" s="96">
        <v>86</v>
      </c>
      <c r="E73" s="96">
        <v>3.95</v>
      </c>
      <c r="F73" s="103">
        <v>2</v>
      </c>
      <c r="G73" s="101">
        <v>44448</v>
      </c>
      <c r="H73" s="102" t="s">
        <v>102</v>
      </c>
      <c r="I73" s="23">
        <v>8586.86</v>
      </c>
      <c r="J73" s="11">
        <v>4347.78</v>
      </c>
      <c r="K73" s="106" t="s">
        <v>15</v>
      </c>
      <c r="L73" s="107"/>
      <c r="N73" s="89">
        <f>I73/3.95*2</f>
        <v>4347.77721518987</v>
      </c>
      <c r="O73" s="89">
        <f>I73/3.95*1.95</f>
        <v>4239.08278481013</v>
      </c>
      <c r="P73" s="112">
        <f t="shared" si="6"/>
        <v>8586.86</v>
      </c>
    </row>
    <row r="74" s="86" customFormat="1" ht="25" customHeight="1" spans="1:16">
      <c r="A74" s="11">
        <v>72</v>
      </c>
      <c r="B74" s="94" t="s">
        <v>124</v>
      </c>
      <c r="C74" s="95">
        <v>100</v>
      </c>
      <c r="D74" s="96">
        <v>94.043</v>
      </c>
      <c r="E74" s="96">
        <v>3.95</v>
      </c>
      <c r="F74" s="103">
        <v>2</v>
      </c>
      <c r="G74" s="101">
        <v>44449</v>
      </c>
      <c r="H74" s="102" t="s">
        <v>125</v>
      </c>
      <c r="I74" s="23">
        <v>18883.05</v>
      </c>
      <c r="J74" s="23">
        <v>9561.04</v>
      </c>
      <c r="K74" s="106" t="s">
        <v>15</v>
      </c>
      <c r="L74" s="107"/>
      <c r="N74" s="89">
        <f>I74/3.95*2</f>
        <v>9561.03797468354</v>
      </c>
      <c r="O74" s="89">
        <f>I74/3.95*1.95</f>
        <v>9322.01202531646</v>
      </c>
      <c r="P74" s="112">
        <f t="shared" si="6"/>
        <v>18883.05</v>
      </c>
    </row>
    <row r="75" s="86" customFormat="1" ht="25" customHeight="1" spans="1:16">
      <c r="A75" s="11">
        <v>73</v>
      </c>
      <c r="B75" s="94" t="s">
        <v>126</v>
      </c>
      <c r="C75" s="95">
        <v>30</v>
      </c>
      <c r="D75" s="96">
        <v>19.6</v>
      </c>
      <c r="E75" s="96">
        <v>4.15</v>
      </c>
      <c r="F75" s="103">
        <v>2</v>
      </c>
      <c r="G75" s="101">
        <v>44454</v>
      </c>
      <c r="H75" s="102" t="s">
        <v>102</v>
      </c>
      <c r="I75" s="23">
        <v>2098.06</v>
      </c>
      <c r="J75" s="11">
        <v>1011.11</v>
      </c>
      <c r="K75" s="106" t="s">
        <v>15</v>
      </c>
      <c r="L75" s="107"/>
      <c r="N75" s="89">
        <f t="shared" ref="N75:N86" si="7">I75/4.15*2</f>
        <v>1011.11325301205</v>
      </c>
      <c r="O75" s="89">
        <f t="shared" ref="O75:O86" si="8">I75/4.15*2.15</f>
        <v>1086.94674698795</v>
      </c>
      <c r="P75" s="112">
        <f t="shared" si="6"/>
        <v>2098.06</v>
      </c>
    </row>
    <row r="76" s="86" customFormat="1" ht="25" customHeight="1" spans="1:16">
      <c r="A76" s="11">
        <v>74</v>
      </c>
      <c r="B76" s="94" t="s">
        <v>127</v>
      </c>
      <c r="C76" s="95">
        <v>20</v>
      </c>
      <c r="D76" s="96">
        <v>12.2</v>
      </c>
      <c r="E76" s="96">
        <v>4.15</v>
      </c>
      <c r="F76" s="103">
        <v>2</v>
      </c>
      <c r="G76" s="101">
        <v>44456</v>
      </c>
      <c r="H76" s="102" t="s">
        <v>125</v>
      </c>
      <c r="I76" s="23">
        <v>2531.52</v>
      </c>
      <c r="J76" s="11">
        <v>1220.01</v>
      </c>
      <c r="K76" s="106" t="s">
        <v>15</v>
      </c>
      <c r="L76" s="107"/>
      <c r="N76" s="89">
        <f t="shared" si="7"/>
        <v>1220.00963855422</v>
      </c>
      <c r="O76" s="89">
        <f t="shared" si="8"/>
        <v>1311.51036144578</v>
      </c>
      <c r="P76" s="112">
        <f t="shared" si="6"/>
        <v>2531.52</v>
      </c>
    </row>
    <row r="77" s="86" customFormat="1" ht="25" customHeight="1" spans="1:16">
      <c r="A77" s="11">
        <v>75</v>
      </c>
      <c r="B77" s="94" t="s">
        <v>128</v>
      </c>
      <c r="C77" s="95">
        <v>30</v>
      </c>
      <c r="D77" s="96">
        <v>19.6</v>
      </c>
      <c r="E77" s="96">
        <v>4.15</v>
      </c>
      <c r="F77" s="103">
        <v>2</v>
      </c>
      <c r="G77" s="101">
        <v>44457</v>
      </c>
      <c r="H77" s="102" t="s">
        <v>125</v>
      </c>
      <c r="I77" s="23">
        <v>4345.98</v>
      </c>
      <c r="J77" s="23">
        <v>2094.45</v>
      </c>
      <c r="K77" s="106" t="s">
        <v>15</v>
      </c>
      <c r="L77" s="107"/>
      <c r="N77" s="89">
        <f t="shared" si="7"/>
        <v>2094.44819277108</v>
      </c>
      <c r="O77" s="89">
        <f t="shared" si="8"/>
        <v>2251.53180722892</v>
      </c>
      <c r="P77" s="112">
        <f t="shared" si="6"/>
        <v>4345.98</v>
      </c>
    </row>
    <row r="78" s="86" customFormat="1" ht="25" customHeight="1" spans="1:16">
      <c r="A78" s="11">
        <v>76</v>
      </c>
      <c r="B78" s="94" t="s">
        <v>129</v>
      </c>
      <c r="C78" s="95">
        <v>30</v>
      </c>
      <c r="D78" s="96">
        <v>19.6</v>
      </c>
      <c r="E78" s="96">
        <v>4.15</v>
      </c>
      <c r="F78" s="103">
        <v>2</v>
      </c>
      <c r="G78" s="101">
        <v>44466</v>
      </c>
      <c r="H78" s="102" t="s">
        <v>102</v>
      </c>
      <c r="I78" s="23">
        <v>2098.06</v>
      </c>
      <c r="J78" s="11">
        <v>1011.11</v>
      </c>
      <c r="K78" s="106" t="s">
        <v>15</v>
      </c>
      <c r="L78" s="107"/>
      <c r="N78" s="89">
        <f t="shared" si="7"/>
        <v>1011.11325301205</v>
      </c>
      <c r="O78" s="89">
        <f t="shared" si="8"/>
        <v>1086.94674698795</v>
      </c>
      <c r="P78" s="112">
        <f t="shared" si="6"/>
        <v>2098.06</v>
      </c>
    </row>
    <row r="79" s="86" customFormat="1" ht="25" customHeight="1" spans="1:16">
      <c r="A79" s="11">
        <v>77</v>
      </c>
      <c r="B79" s="94" t="s">
        <v>130</v>
      </c>
      <c r="C79" s="95">
        <v>30</v>
      </c>
      <c r="D79" s="96">
        <v>9.2</v>
      </c>
      <c r="E79" s="96">
        <v>4.15</v>
      </c>
      <c r="F79" s="103">
        <v>2</v>
      </c>
      <c r="G79" s="101">
        <v>44467</v>
      </c>
      <c r="H79" s="102" t="s">
        <v>102</v>
      </c>
      <c r="I79" s="23">
        <v>1049.03</v>
      </c>
      <c r="J79" s="11">
        <v>505.56</v>
      </c>
      <c r="K79" s="106" t="s">
        <v>15</v>
      </c>
      <c r="L79" s="107"/>
      <c r="N79" s="89">
        <f t="shared" si="7"/>
        <v>505.556626506024</v>
      </c>
      <c r="O79" s="89">
        <f t="shared" si="8"/>
        <v>543.473373493976</v>
      </c>
      <c r="P79" s="112">
        <f t="shared" si="6"/>
        <v>1049.03</v>
      </c>
    </row>
    <row r="80" s="86" customFormat="1" ht="25" customHeight="1" spans="1:16">
      <c r="A80" s="11">
        <v>78</v>
      </c>
      <c r="B80" s="94" t="s">
        <v>131</v>
      </c>
      <c r="C80" s="95">
        <v>15</v>
      </c>
      <c r="D80" s="96">
        <v>10</v>
      </c>
      <c r="E80" s="96">
        <v>4.15</v>
      </c>
      <c r="F80" s="103">
        <v>2</v>
      </c>
      <c r="G80" s="101">
        <v>44482</v>
      </c>
      <c r="H80" s="102" t="s">
        <v>125</v>
      </c>
      <c r="I80" s="23">
        <v>2215.18</v>
      </c>
      <c r="J80" s="23">
        <v>1067.56</v>
      </c>
      <c r="K80" s="106" t="s">
        <v>15</v>
      </c>
      <c r="L80" s="107"/>
      <c r="N80" s="89">
        <f t="shared" si="7"/>
        <v>1067.55662650602</v>
      </c>
      <c r="O80" s="89">
        <f t="shared" si="8"/>
        <v>1147.62337349398</v>
      </c>
      <c r="P80" s="112">
        <f t="shared" si="6"/>
        <v>2215.18</v>
      </c>
    </row>
    <row r="81" s="86" customFormat="1" ht="25" customHeight="1" spans="1:16">
      <c r="A81" s="11">
        <v>79</v>
      </c>
      <c r="B81" s="94" t="s">
        <v>132</v>
      </c>
      <c r="C81" s="95">
        <v>30</v>
      </c>
      <c r="D81" s="96">
        <v>29</v>
      </c>
      <c r="E81" s="96">
        <v>4.15</v>
      </c>
      <c r="F81" s="103">
        <v>2</v>
      </c>
      <c r="G81" s="101">
        <v>44483</v>
      </c>
      <c r="H81" s="102" t="s">
        <v>102</v>
      </c>
      <c r="I81" s="23">
        <v>3055.44</v>
      </c>
      <c r="J81" s="23">
        <v>1472.5</v>
      </c>
      <c r="K81" s="106" t="s">
        <v>15</v>
      </c>
      <c r="L81" s="107"/>
      <c r="N81" s="89">
        <f t="shared" si="7"/>
        <v>1472.50120481928</v>
      </c>
      <c r="O81" s="89">
        <f t="shared" si="8"/>
        <v>1582.93879518072</v>
      </c>
      <c r="P81" s="112">
        <f t="shared" si="6"/>
        <v>3055.44</v>
      </c>
    </row>
    <row r="82" s="86" customFormat="1" ht="25" customHeight="1" spans="1:16">
      <c r="A82" s="11">
        <v>80</v>
      </c>
      <c r="B82" s="94" t="s">
        <v>133</v>
      </c>
      <c r="C82" s="95">
        <v>20</v>
      </c>
      <c r="D82" s="96">
        <v>12.5</v>
      </c>
      <c r="E82" s="96">
        <v>4.15</v>
      </c>
      <c r="F82" s="103">
        <v>2</v>
      </c>
      <c r="G82" s="101">
        <v>44491</v>
      </c>
      <c r="H82" s="102" t="s">
        <v>125</v>
      </c>
      <c r="I82" s="23">
        <v>1437.73</v>
      </c>
      <c r="J82" s="23">
        <v>692.88</v>
      </c>
      <c r="K82" s="106" t="s">
        <v>15</v>
      </c>
      <c r="L82" s="107"/>
      <c r="N82" s="89">
        <f t="shared" si="7"/>
        <v>692.881927710843</v>
      </c>
      <c r="O82" s="89">
        <f t="shared" si="8"/>
        <v>744.848072289157</v>
      </c>
      <c r="P82" s="112">
        <f t="shared" si="6"/>
        <v>1437.73</v>
      </c>
    </row>
    <row r="83" s="86" customFormat="1" ht="25" customHeight="1" spans="1:16">
      <c r="A83" s="11">
        <v>81</v>
      </c>
      <c r="B83" s="94" t="s">
        <v>134</v>
      </c>
      <c r="C83" s="95">
        <v>30</v>
      </c>
      <c r="D83" s="96">
        <v>25.2</v>
      </c>
      <c r="E83" s="96">
        <v>4.15</v>
      </c>
      <c r="F83" s="103">
        <v>2</v>
      </c>
      <c r="G83" s="101">
        <v>44517</v>
      </c>
      <c r="H83" s="102" t="s">
        <v>102</v>
      </c>
      <c r="I83" s="23">
        <v>2672.83</v>
      </c>
      <c r="J83" s="23">
        <v>1288.11</v>
      </c>
      <c r="K83" s="106" t="s">
        <v>15</v>
      </c>
      <c r="L83" s="107"/>
      <c r="N83" s="89">
        <f t="shared" si="7"/>
        <v>1288.11084337349</v>
      </c>
      <c r="O83" s="89">
        <f t="shared" si="8"/>
        <v>1384.71915662651</v>
      </c>
      <c r="P83" s="112">
        <f t="shared" si="6"/>
        <v>2672.83</v>
      </c>
    </row>
    <row r="84" s="86" customFormat="1" ht="25" customHeight="1" spans="1:16">
      <c r="A84" s="11">
        <v>82</v>
      </c>
      <c r="B84" s="94" t="s">
        <v>135</v>
      </c>
      <c r="C84" s="95">
        <v>30</v>
      </c>
      <c r="D84" s="96">
        <v>18.5</v>
      </c>
      <c r="E84" s="96">
        <v>4.15</v>
      </c>
      <c r="F84" s="103">
        <v>2</v>
      </c>
      <c r="G84" s="101">
        <v>44537</v>
      </c>
      <c r="H84" s="102" t="s">
        <v>102</v>
      </c>
      <c r="I84" s="23">
        <v>1993.15</v>
      </c>
      <c r="J84" s="23">
        <v>960.55</v>
      </c>
      <c r="K84" s="106" t="s">
        <v>15</v>
      </c>
      <c r="L84" s="107"/>
      <c r="N84" s="89">
        <f t="shared" si="7"/>
        <v>960.55421686747</v>
      </c>
      <c r="O84" s="89">
        <f t="shared" si="8"/>
        <v>1032.59578313253</v>
      </c>
      <c r="P84" s="112">
        <f t="shared" si="6"/>
        <v>1993.15</v>
      </c>
    </row>
    <row r="85" s="86" customFormat="1" ht="25" customHeight="1" spans="1:16">
      <c r="A85" s="11">
        <v>83</v>
      </c>
      <c r="B85" s="94" t="s">
        <v>136</v>
      </c>
      <c r="C85" s="95">
        <v>30</v>
      </c>
      <c r="D85" s="96">
        <v>20.8</v>
      </c>
      <c r="E85" s="96">
        <v>4.15</v>
      </c>
      <c r="F85" s="103">
        <v>2</v>
      </c>
      <c r="G85" s="101">
        <v>44547</v>
      </c>
      <c r="H85" s="102" t="s">
        <v>102</v>
      </c>
      <c r="I85" s="23">
        <v>2223.94</v>
      </c>
      <c r="J85" s="11">
        <v>1071.78</v>
      </c>
      <c r="K85" s="106" t="s">
        <v>15</v>
      </c>
      <c r="L85" s="107"/>
      <c r="N85" s="89">
        <f t="shared" si="7"/>
        <v>1071.77831325301</v>
      </c>
      <c r="O85" s="89">
        <f t="shared" si="8"/>
        <v>1152.16168674699</v>
      </c>
      <c r="P85" s="112">
        <f t="shared" si="6"/>
        <v>2223.94</v>
      </c>
    </row>
    <row r="86" s="86" customFormat="1" ht="25" customHeight="1" spans="1:16">
      <c r="A86" s="11">
        <v>84</v>
      </c>
      <c r="B86" s="94" t="s">
        <v>137</v>
      </c>
      <c r="C86" s="95">
        <v>30</v>
      </c>
      <c r="D86" s="96">
        <v>29</v>
      </c>
      <c r="E86" s="96">
        <v>4.15</v>
      </c>
      <c r="F86" s="103">
        <v>2</v>
      </c>
      <c r="G86" s="101">
        <v>44557</v>
      </c>
      <c r="H86" s="102" t="s">
        <v>102</v>
      </c>
      <c r="I86" s="23">
        <v>3042.19</v>
      </c>
      <c r="J86" s="11">
        <v>1466.12</v>
      </c>
      <c r="K86" s="106" t="s">
        <v>15</v>
      </c>
      <c r="L86" s="107"/>
      <c r="N86" s="89">
        <f t="shared" si="7"/>
        <v>1466.1156626506</v>
      </c>
      <c r="O86" s="89">
        <f t="shared" si="8"/>
        <v>1576.0743373494</v>
      </c>
      <c r="P86" s="112">
        <f t="shared" si="6"/>
        <v>3042.19</v>
      </c>
    </row>
    <row r="87" s="86" customFormat="1" ht="25" customHeight="1" spans="1:16">
      <c r="A87" s="11">
        <v>85</v>
      </c>
      <c r="B87" s="94" t="s">
        <v>138</v>
      </c>
      <c r="C87" s="95">
        <v>30</v>
      </c>
      <c r="D87" s="96">
        <v>21.2</v>
      </c>
      <c r="E87" s="96">
        <v>4.15</v>
      </c>
      <c r="F87" s="103">
        <v>2</v>
      </c>
      <c r="G87" s="101">
        <v>44567</v>
      </c>
      <c r="H87" s="102" t="s">
        <v>102</v>
      </c>
      <c r="I87" s="23">
        <v>2022.1</v>
      </c>
      <c r="J87" s="23">
        <v>974.51</v>
      </c>
      <c r="K87" s="106" t="s">
        <v>15</v>
      </c>
      <c r="L87" s="107"/>
      <c r="N87" s="89">
        <f t="shared" ref="N87:N110" si="9">I87/4.15*2</f>
        <v>974.506024096385</v>
      </c>
      <c r="O87" s="89">
        <f t="shared" ref="O87:O110" si="10">I87/4.15*2.15</f>
        <v>1047.59397590361</v>
      </c>
      <c r="P87" s="112">
        <f t="shared" ref="P87:P110" si="11">N87+O87</f>
        <v>2022.1</v>
      </c>
    </row>
    <row r="88" s="86" customFormat="1" ht="25" customHeight="1" spans="1:16">
      <c r="A88" s="11">
        <v>86</v>
      </c>
      <c r="B88" s="94" t="s">
        <v>139</v>
      </c>
      <c r="C88" s="95">
        <v>20</v>
      </c>
      <c r="D88" s="96">
        <v>15.6</v>
      </c>
      <c r="E88" s="96">
        <v>4.15</v>
      </c>
      <c r="F88" s="103">
        <v>2</v>
      </c>
      <c r="G88" s="101">
        <v>44568</v>
      </c>
      <c r="H88" s="102" t="s">
        <v>102</v>
      </c>
      <c r="I88" s="23">
        <v>1657.46</v>
      </c>
      <c r="J88" s="23">
        <v>798.78</v>
      </c>
      <c r="K88" s="106" t="s">
        <v>15</v>
      </c>
      <c r="L88" s="107"/>
      <c r="N88" s="89">
        <f t="shared" si="9"/>
        <v>798.775903614458</v>
      </c>
      <c r="O88" s="89">
        <f t="shared" si="10"/>
        <v>858.684096385542</v>
      </c>
      <c r="P88" s="112">
        <f t="shared" si="11"/>
        <v>1657.46</v>
      </c>
    </row>
    <row r="89" s="86" customFormat="1" ht="25" customHeight="1" spans="1:16">
      <c r="A89" s="11">
        <v>87</v>
      </c>
      <c r="B89" s="94" t="s">
        <v>140</v>
      </c>
      <c r="C89" s="95">
        <v>30</v>
      </c>
      <c r="D89" s="96">
        <v>23.4</v>
      </c>
      <c r="E89" s="96">
        <v>4.15</v>
      </c>
      <c r="F89" s="103">
        <v>2</v>
      </c>
      <c r="G89" s="101">
        <v>44568</v>
      </c>
      <c r="H89" s="102" t="s">
        <v>102</v>
      </c>
      <c r="I89" s="23">
        <v>73.34</v>
      </c>
      <c r="J89" s="23">
        <v>35.34</v>
      </c>
      <c r="K89" s="106" t="s">
        <v>15</v>
      </c>
      <c r="L89" s="107"/>
      <c r="N89" s="89">
        <f t="shared" si="9"/>
        <v>35.344578313253</v>
      </c>
      <c r="O89" s="89">
        <f t="shared" si="10"/>
        <v>37.995421686747</v>
      </c>
      <c r="P89" s="112">
        <f t="shared" si="11"/>
        <v>73.34</v>
      </c>
    </row>
    <row r="90" s="86" customFormat="1" ht="25" customHeight="1" spans="1:16">
      <c r="A90" s="11">
        <v>88</v>
      </c>
      <c r="B90" s="94" t="s">
        <v>141</v>
      </c>
      <c r="C90" s="95">
        <v>30</v>
      </c>
      <c r="D90" s="96">
        <v>29</v>
      </c>
      <c r="E90" s="96">
        <v>4.15</v>
      </c>
      <c r="F90" s="103">
        <v>2</v>
      </c>
      <c r="G90" s="101">
        <v>44568</v>
      </c>
      <c r="H90" s="102" t="s">
        <v>102</v>
      </c>
      <c r="I90" s="23">
        <v>3042.18</v>
      </c>
      <c r="J90" s="23">
        <v>1466.11</v>
      </c>
      <c r="K90" s="106" t="s">
        <v>15</v>
      </c>
      <c r="L90" s="107"/>
      <c r="N90" s="89">
        <f t="shared" si="9"/>
        <v>1466.11084337349</v>
      </c>
      <c r="O90" s="89">
        <f t="shared" si="10"/>
        <v>1576.06915662651</v>
      </c>
      <c r="P90" s="112">
        <f t="shared" si="11"/>
        <v>3042.18</v>
      </c>
    </row>
    <row r="91" s="86" customFormat="1" ht="25" customHeight="1" spans="1:16">
      <c r="A91" s="11">
        <v>89</v>
      </c>
      <c r="B91" s="94" t="s">
        <v>142</v>
      </c>
      <c r="C91" s="95">
        <v>20</v>
      </c>
      <c r="D91" s="96">
        <v>13.4</v>
      </c>
      <c r="E91" s="96">
        <v>4.15</v>
      </c>
      <c r="F91" s="103">
        <v>2</v>
      </c>
      <c r="G91" s="101">
        <v>44585</v>
      </c>
      <c r="H91" s="102" t="s">
        <v>102</v>
      </c>
      <c r="I91" s="23">
        <v>1437.17</v>
      </c>
      <c r="J91" s="23">
        <v>692.61</v>
      </c>
      <c r="K91" s="106" t="s">
        <v>15</v>
      </c>
      <c r="L91" s="107"/>
      <c r="N91" s="89">
        <f t="shared" si="9"/>
        <v>692.612048192771</v>
      </c>
      <c r="O91" s="89">
        <f t="shared" si="10"/>
        <v>744.557951807229</v>
      </c>
      <c r="P91" s="112">
        <f t="shared" si="11"/>
        <v>1437.17</v>
      </c>
    </row>
    <row r="92" s="86" customFormat="1" ht="25" customHeight="1" spans="1:16">
      <c r="A92" s="11">
        <v>90</v>
      </c>
      <c r="B92" s="94" t="s">
        <v>143</v>
      </c>
      <c r="C92" s="95">
        <v>30</v>
      </c>
      <c r="D92" s="96">
        <v>21.2</v>
      </c>
      <c r="E92" s="96">
        <v>4.15</v>
      </c>
      <c r="F92" s="103">
        <v>2</v>
      </c>
      <c r="G92" s="101">
        <v>44587</v>
      </c>
      <c r="H92" s="102" t="s">
        <v>102</v>
      </c>
      <c r="I92" s="23">
        <v>2265.9</v>
      </c>
      <c r="J92" s="23">
        <v>1092</v>
      </c>
      <c r="K92" s="106" t="s">
        <v>15</v>
      </c>
      <c r="L92" s="107"/>
      <c r="N92" s="89">
        <f t="shared" si="9"/>
        <v>1092</v>
      </c>
      <c r="O92" s="89">
        <f t="shared" si="10"/>
        <v>1173.9</v>
      </c>
      <c r="P92" s="112">
        <f t="shared" si="11"/>
        <v>2265.9</v>
      </c>
    </row>
    <row r="93" s="86" customFormat="1" ht="25" customHeight="1" spans="1:16">
      <c r="A93" s="11">
        <v>91</v>
      </c>
      <c r="B93" s="94" t="s">
        <v>144</v>
      </c>
      <c r="C93" s="95">
        <v>30</v>
      </c>
      <c r="D93" s="96">
        <v>24</v>
      </c>
      <c r="E93" s="96">
        <v>4.15</v>
      </c>
      <c r="F93" s="103">
        <v>2</v>
      </c>
      <c r="G93" s="101">
        <v>44589</v>
      </c>
      <c r="H93" s="102" t="s">
        <v>102</v>
      </c>
      <c r="I93" s="23">
        <v>2517.67</v>
      </c>
      <c r="J93" s="23">
        <v>1213.33</v>
      </c>
      <c r="K93" s="106" t="s">
        <v>15</v>
      </c>
      <c r="L93" s="107"/>
      <c r="N93" s="89">
        <f t="shared" si="9"/>
        <v>1213.33493975904</v>
      </c>
      <c r="O93" s="89">
        <f t="shared" si="10"/>
        <v>1304.33506024096</v>
      </c>
      <c r="P93" s="112">
        <f t="shared" si="11"/>
        <v>2517.67</v>
      </c>
    </row>
    <row r="94" s="86" customFormat="1" ht="25" customHeight="1" spans="1:16">
      <c r="A94" s="11">
        <v>92</v>
      </c>
      <c r="B94" s="94" t="s">
        <v>145</v>
      </c>
      <c r="C94" s="95">
        <v>20</v>
      </c>
      <c r="D94" s="96">
        <v>13.4</v>
      </c>
      <c r="E94" s="96">
        <v>4.15</v>
      </c>
      <c r="F94" s="103">
        <v>2</v>
      </c>
      <c r="G94" s="101">
        <v>44590</v>
      </c>
      <c r="H94" s="102" t="s">
        <v>102</v>
      </c>
      <c r="I94" s="23">
        <v>1438.21</v>
      </c>
      <c r="J94" s="23">
        <v>693.11</v>
      </c>
      <c r="K94" s="106" t="s">
        <v>15</v>
      </c>
      <c r="L94" s="107"/>
      <c r="N94" s="89">
        <f t="shared" si="9"/>
        <v>693.113253012048</v>
      </c>
      <c r="O94" s="89">
        <f t="shared" si="10"/>
        <v>745.096746987952</v>
      </c>
      <c r="P94" s="112">
        <f t="shared" si="11"/>
        <v>1438.21</v>
      </c>
    </row>
    <row r="95" s="86" customFormat="1" ht="25" customHeight="1" spans="1:16">
      <c r="A95" s="11">
        <v>93</v>
      </c>
      <c r="B95" s="94" t="s">
        <v>146</v>
      </c>
      <c r="C95" s="95">
        <v>20</v>
      </c>
      <c r="D95" s="96">
        <v>15.6</v>
      </c>
      <c r="E95" s="96">
        <v>4.15</v>
      </c>
      <c r="F95" s="103">
        <v>2</v>
      </c>
      <c r="G95" s="101">
        <v>44590</v>
      </c>
      <c r="H95" s="102" t="s">
        <v>102</v>
      </c>
      <c r="I95" s="23">
        <v>1657.46</v>
      </c>
      <c r="J95" s="23">
        <v>798.78</v>
      </c>
      <c r="K95" s="106" t="s">
        <v>15</v>
      </c>
      <c r="L95" s="107"/>
      <c r="N95" s="89">
        <f t="shared" si="9"/>
        <v>798.775903614458</v>
      </c>
      <c r="O95" s="89">
        <f t="shared" si="10"/>
        <v>858.684096385542</v>
      </c>
      <c r="P95" s="112">
        <f t="shared" si="11"/>
        <v>1657.46</v>
      </c>
    </row>
    <row r="96" s="86" customFormat="1" ht="25" customHeight="1" spans="1:16">
      <c r="A96" s="11">
        <v>94</v>
      </c>
      <c r="B96" s="94" t="s">
        <v>147</v>
      </c>
      <c r="C96" s="95">
        <v>30</v>
      </c>
      <c r="D96" s="96">
        <v>27.8</v>
      </c>
      <c r="E96" s="96">
        <v>4.15</v>
      </c>
      <c r="F96" s="103">
        <v>2</v>
      </c>
      <c r="G96" s="101">
        <v>44590</v>
      </c>
      <c r="H96" s="102" t="s">
        <v>102</v>
      </c>
      <c r="I96" s="23">
        <v>2926.79</v>
      </c>
      <c r="J96" s="23">
        <v>1410.5</v>
      </c>
      <c r="K96" s="106" t="s">
        <v>15</v>
      </c>
      <c r="L96" s="107"/>
      <c r="N96" s="89">
        <f t="shared" si="9"/>
        <v>1410.50120481928</v>
      </c>
      <c r="O96" s="89">
        <f t="shared" si="10"/>
        <v>1516.28879518072</v>
      </c>
      <c r="P96" s="112">
        <f t="shared" si="11"/>
        <v>2926.79</v>
      </c>
    </row>
    <row r="97" s="86" customFormat="1" ht="25" customHeight="1" spans="1:16">
      <c r="A97" s="11">
        <v>95</v>
      </c>
      <c r="B97" s="94" t="s">
        <v>148</v>
      </c>
      <c r="C97" s="95">
        <v>30</v>
      </c>
      <c r="D97" s="96">
        <v>27.8</v>
      </c>
      <c r="E97" s="96">
        <v>4.15</v>
      </c>
      <c r="F97" s="103">
        <v>2</v>
      </c>
      <c r="G97" s="101">
        <v>44590</v>
      </c>
      <c r="H97" s="102" t="s">
        <v>102</v>
      </c>
      <c r="I97" s="23">
        <v>2926.79</v>
      </c>
      <c r="J97" s="23">
        <v>1410.5</v>
      </c>
      <c r="K97" s="106" t="s">
        <v>15</v>
      </c>
      <c r="L97" s="107"/>
      <c r="N97" s="89">
        <f t="shared" si="9"/>
        <v>1410.50120481928</v>
      </c>
      <c r="O97" s="89">
        <f t="shared" si="10"/>
        <v>1516.28879518072</v>
      </c>
      <c r="P97" s="112">
        <f t="shared" si="11"/>
        <v>2926.79</v>
      </c>
    </row>
    <row r="98" s="86" customFormat="1" ht="25" customHeight="1" spans="1:16">
      <c r="A98" s="11">
        <v>96</v>
      </c>
      <c r="B98" s="94" t="s">
        <v>149</v>
      </c>
      <c r="C98" s="95">
        <v>30</v>
      </c>
      <c r="D98" s="96">
        <v>25.6</v>
      </c>
      <c r="E98" s="96">
        <v>4.15</v>
      </c>
      <c r="F98" s="103">
        <v>2</v>
      </c>
      <c r="G98" s="101">
        <v>44591</v>
      </c>
      <c r="H98" s="102" t="s">
        <v>102</v>
      </c>
      <c r="I98" s="23">
        <v>2707.18</v>
      </c>
      <c r="J98" s="23">
        <v>1304.67</v>
      </c>
      <c r="K98" s="106" t="s">
        <v>15</v>
      </c>
      <c r="L98" s="107"/>
      <c r="N98" s="89">
        <f t="shared" si="9"/>
        <v>1304.66506024096</v>
      </c>
      <c r="O98" s="89">
        <f t="shared" si="10"/>
        <v>1402.51493975904</v>
      </c>
      <c r="P98" s="112">
        <f t="shared" si="11"/>
        <v>2707.18</v>
      </c>
    </row>
    <row r="99" s="86" customFormat="1" ht="25" customHeight="1" spans="1:16">
      <c r="A99" s="11">
        <v>97</v>
      </c>
      <c r="B99" s="94" t="s">
        <v>150</v>
      </c>
      <c r="C99" s="95">
        <v>30</v>
      </c>
      <c r="D99" s="96">
        <v>23.4</v>
      </c>
      <c r="E99" s="96">
        <v>4.15</v>
      </c>
      <c r="F99" s="103">
        <v>2</v>
      </c>
      <c r="G99" s="101">
        <v>44591</v>
      </c>
      <c r="H99" s="102" t="s">
        <v>102</v>
      </c>
      <c r="I99" s="23">
        <v>2487.23</v>
      </c>
      <c r="J99" s="11">
        <v>1198.67</v>
      </c>
      <c r="K99" s="106" t="s">
        <v>15</v>
      </c>
      <c r="L99" s="107"/>
      <c r="N99" s="89">
        <f t="shared" si="9"/>
        <v>1198.66506024096</v>
      </c>
      <c r="O99" s="89">
        <f t="shared" si="10"/>
        <v>1288.56493975904</v>
      </c>
      <c r="P99" s="112">
        <f t="shared" si="11"/>
        <v>2487.23</v>
      </c>
    </row>
    <row r="100" s="86" customFormat="1" ht="25" customHeight="1" spans="1:16">
      <c r="A100" s="11">
        <v>98</v>
      </c>
      <c r="B100" s="94" t="s">
        <v>151</v>
      </c>
      <c r="C100" s="95">
        <v>30</v>
      </c>
      <c r="D100" s="96">
        <v>25.8</v>
      </c>
      <c r="E100" s="96">
        <v>4.15</v>
      </c>
      <c r="F100" s="103">
        <v>2</v>
      </c>
      <c r="G100" s="101">
        <v>44602</v>
      </c>
      <c r="H100" s="102" t="s">
        <v>102</v>
      </c>
      <c r="I100" s="23">
        <v>2727.47</v>
      </c>
      <c r="J100" s="11">
        <v>1314.44</v>
      </c>
      <c r="K100" s="106" t="s">
        <v>15</v>
      </c>
      <c r="L100" s="107"/>
      <c r="N100" s="89">
        <f t="shared" si="9"/>
        <v>1314.44337349398</v>
      </c>
      <c r="O100" s="89">
        <f t="shared" si="10"/>
        <v>1413.02662650602</v>
      </c>
      <c r="P100" s="112">
        <f t="shared" si="11"/>
        <v>2727.47</v>
      </c>
    </row>
    <row r="101" s="86" customFormat="1" ht="25" customHeight="1" spans="1:16">
      <c r="A101" s="11">
        <v>99</v>
      </c>
      <c r="B101" s="94" t="s">
        <v>152</v>
      </c>
      <c r="C101" s="95">
        <v>30</v>
      </c>
      <c r="D101" s="96">
        <v>22</v>
      </c>
      <c r="E101" s="96">
        <v>4.15</v>
      </c>
      <c r="F101" s="103">
        <v>2</v>
      </c>
      <c r="G101" s="101">
        <v>44621</v>
      </c>
      <c r="H101" s="102" t="s">
        <v>125</v>
      </c>
      <c r="I101" s="23">
        <v>4852.27</v>
      </c>
      <c r="J101" s="23">
        <v>2338.44</v>
      </c>
      <c r="K101" s="106" t="s">
        <v>15</v>
      </c>
      <c r="L101" s="107"/>
      <c r="N101" s="89">
        <f t="shared" si="9"/>
        <v>2338.44337349398</v>
      </c>
      <c r="O101" s="89">
        <f t="shared" si="10"/>
        <v>2513.82662650602</v>
      </c>
      <c r="P101" s="112">
        <f t="shared" si="11"/>
        <v>4852.27</v>
      </c>
    </row>
    <row r="102" s="86" customFormat="1" ht="25" customHeight="1" spans="1:16">
      <c r="A102" s="11">
        <v>100</v>
      </c>
      <c r="B102" s="94" t="s">
        <v>153</v>
      </c>
      <c r="C102" s="95">
        <v>25</v>
      </c>
      <c r="D102" s="96">
        <v>19</v>
      </c>
      <c r="E102" s="96">
        <v>4.15</v>
      </c>
      <c r="F102" s="103">
        <v>2</v>
      </c>
      <c r="G102" s="101">
        <v>44623</v>
      </c>
      <c r="H102" s="102" t="s">
        <v>102</v>
      </c>
      <c r="I102" s="23">
        <v>2024.62</v>
      </c>
      <c r="J102" s="23">
        <v>975.72</v>
      </c>
      <c r="K102" s="106" t="s">
        <v>15</v>
      </c>
      <c r="L102" s="107"/>
      <c r="N102" s="89">
        <f t="shared" si="9"/>
        <v>975.720481927711</v>
      </c>
      <c r="O102" s="89">
        <f t="shared" si="10"/>
        <v>1048.89951807229</v>
      </c>
      <c r="P102" s="112">
        <f t="shared" si="11"/>
        <v>2024.62</v>
      </c>
    </row>
    <row r="103" s="86" customFormat="1" ht="25" customHeight="1" spans="1:16">
      <c r="A103" s="11">
        <v>101</v>
      </c>
      <c r="B103" s="94" t="s">
        <v>154</v>
      </c>
      <c r="C103" s="95">
        <v>25</v>
      </c>
      <c r="D103" s="96">
        <v>19</v>
      </c>
      <c r="E103" s="96">
        <v>4.15</v>
      </c>
      <c r="F103" s="103">
        <v>2</v>
      </c>
      <c r="G103" s="101">
        <v>44623</v>
      </c>
      <c r="H103" s="102" t="s">
        <v>102</v>
      </c>
      <c r="I103" s="23">
        <v>2024.62</v>
      </c>
      <c r="J103" s="23">
        <v>975.72</v>
      </c>
      <c r="K103" s="106" t="s">
        <v>15</v>
      </c>
      <c r="L103" s="107"/>
      <c r="N103" s="89">
        <f t="shared" si="9"/>
        <v>975.720481927711</v>
      </c>
      <c r="O103" s="89">
        <f t="shared" si="10"/>
        <v>1048.89951807229</v>
      </c>
      <c r="P103" s="112">
        <f t="shared" si="11"/>
        <v>2024.62</v>
      </c>
    </row>
    <row r="104" s="86" customFormat="1" ht="25" customHeight="1" spans="1:16">
      <c r="A104" s="11">
        <v>102</v>
      </c>
      <c r="B104" s="94" t="s">
        <v>155</v>
      </c>
      <c r="C104" s="95">
        <v>30</v>
      </c>
      <c r="D104" s="96">
        <v>23</v>
      </c>
      <c r="E104" s="96">
        <v>4.15</v>
      </c>
      <c r="F104" s="103">
        <v>2</v>
      </c>
      <c r="G104" s="101">
        <v>44623</v>
      </c>
      <c r="H104" s="102" t="s">
        <v>102</v>
      </c>
      <c r="I104" s="23">
        <v>2496.92</v>
      </c>
      <c r="J104" s="23">
        <v>1203.33</v>
      </c>
      <c r="K104" s="106" t="s">
        <v>15</v>
      </c>
      <c r="L104" s="107"/>
      <c r="N104" s="89">
        <f t="shared" si="9"/>
        <v>1203.33493975904</v>
      </c>
      <c r="O104" s="89">
        <f t="shared" si="10"/>
        <v>1293.58506024096</v>
      </c>
      <c r="P104" s="112">
        <f t="shared" si="11"/>
        <v>2496.92</v>
      </c>
    </row>
    <row r="105" s="86" customFormat="1" ht="25" customHeight="1" spans="1:16">
      <c r="A105" s="11">
        <v>103</v>
      </c>
      <c r="B105" s="94" t="s">
        <v>156</v>
      </c>
      <c r="C105" s="95">
        <v>30</v>
      </c>
      <c r="D105" s="96">
        <v>26</v>
      </c>
      <c r="E105" s="96">
        <v>4.15</v>
      </c>
      <c r="F105" s="103">
        <v>2</v>
      </c>
      <c r="G105" s="101">
        <v>44630</v>
      </c>
      <c r="H105" s="102" t="s">
        <v>102</v>
      </c>
      <c r="I105" s="23">
        <v>2748.45</v>
      </c>
      <c r="J105" s="23">
        <v>1324.55</v>
      </c>
      <c r="K105" s="106" t="s">
        <v>15</v>
      </c>
      <c r="L105" s="107"/>
      <c r="N105" s="89">
        <f t="shared" si="9"/>
        <v>1324.55421686747</v>
      </c>
      <c r="O105" s="89">
        <f t="shared" si="10"/>
        <v>1423.89578313253</v>
      </c>
      <c r="P105" s="112">
        <f t="shared" si="11"/>
        <v>2748.45</v>
      </c>
    </row>
    <row r="106" s="86" customFormat="1" ht="25" customHeight="1" spans="1:16">
      <c r="A106" s="11">
        <v>104</v>
      </c>
      <c r="B106" s="94" t="s">
        <v>157</v>
      </c>
      <c r="C106" s="95">
        <v>15</v>
      </c>
      <c r="D106" s="96">
        <v>13</v>
      </c>
      <c r="E106" s="96">
        <v>4.15</v>
      </c>
      <c r="F106" s="103">
        <v>2</v>
      </c>
      <c r="G106" s="101">
        <v>44631</v>
      </c>
      <c r="H106" s="102" t="s">
        <v>102</v>
      </c>
      <c r="I106" s="23">
        <v>1374.57</v>
      </c>
      <c r="J106" s="23">
        <v>662.44</v>
      </c>
      <c r="K106" s="106" t="s">
        <v>15</v>
      </c>
      <c r="L106" s="107"/>
      <c r="N106" s="89">
        <f t="shared" si="9"/>
        <v>662.443373493976</v>
      </c>
      <c r="O106" s="89">
        <f t="shared" si="10"/>
        <v>712.126626506024</v>
      </c>
      <c r="P106" s="112">
        <f t="shared" si="11"/>
        <v>1374.57</v>
      </c>
    </row>
    <row r="107" s="86" customFormat="1" ht="25" customHeight="1" spans="1:16">
      <c r="A107" s="11">
        <v>105</v>
      </c>
      <c r="B107" s="94" t="s">
        <v>158</v>
      </c>
      <c r="C107" s="95">
        <v>30</v>
      </c>
      <c r="D107" s="96">
        <v>22</v>
      </c>
      <c r="E107" s="96">
        <v>4.15</v>
      </c>
      <c r="F107" s="103">
        <v>2</v>
      </c>
      <c r="G107" s="101">
        <v>44634</v>
      </c>
      <c r="H107" s="102" t="s">
        <v>102</v>
      </c>
      <c r="I107" s="23">
        <v>2349.82</v>
      </c>
      <c r="J107" s="23">
        <v>1132.44</v>
      </c>
      <c r="K107" s="106" t="s">
        <v>15</v>
      </c>
      <c r="L107" s="107"/>
      <c r="N107" s="89">
        <f t="shared" si="9"/>
        <v>1132.44337349398</v>
      </c>
      <c r="O107" s="89">
        <f t="shared" si="10"/>
        <v>1217.37662650602</v>
      </c>
      <c r="P107" s="112">
        <f t="shared" si="11"/>
        <v>2349.82</v>
      </c>
    </row>
    <row r="108" s="86" customFormat="1" ht="25" customHeight="1" spans="1:16">
      <c r="A108" s="11">
        <v>106</v>
      </c>
      <c r="B108" s="94" t="s">
        <v>159</v>
      </c>
      <c r="C108" s="95">
        <v>30</v>
      </c>
      <c r="D108" s="96">
        <v>24</v>
      </c>
      <c r="E108" s="96">
        <v>4.15</v>
      </c>
      <c r="F108" s="103">
        <v>2</v>
      </c>
      <c r="G108" s="101">
        <v>44634</v>
      </c>
      <c r="H108" s="102" t="s">
        <v>102</v>
      </c>
      <c r="I108" s="23">
        <v>2549.14</v>
      </c>
      <c r="J108" s="23">
        <v>1228.5</v>
      </c>
      <c r="K108" s="106" t="s">
        <v>15</v>
      </c>
      <c r="L108" s="107"/>
      <c r="N108" s="89">
        <f t="shared" si="9"/>
        <v>1228.50120481928</v>
      </c>
      <c r="O108" s="89">
        <f t="shared" si="10"/>
        <v>1320.63879518072</v>
      </c>
      <c r="P108" s="112">
        <f t="shared" si="11"/>
        <v>2549.14</v>
      </c>
    </row>
    <row r="109" s="86" customFormat="1" ht="25" customHeight="1" spans="1:16">
      <c r="A109" s="11">
        <v>107</v>
      </c>
      <c r="B109" s="94" t="s">
        <v>160</v>
      </c>
      <c r="C109" s="95">
        <v>25</v>
      </c>
      <c r="D109" s="96">
        <v>21</v>
      </c>
      <c r="E109" s="96">
        <v>4.15</v>
      </c>
      <c r="F109" s="103">
        <v>2</v>
      </c>
      <c r="G109" s="101">
        <v>44637</v>
      </c>
      <c r="H109" s="102" t="s">
        <v>102</v>
      </c>
      <c r="I109" s="23">
        <v>2223.94</v>
      </c>
      <c r="J109" s="23">
        <v>1071.78</v>
      </c>
      <c r="K109" s="106" t="s">
        <v>15</v>
      </c>
      <c r="L109" s="107"/>
      <c r="N109" s="89">
        <f t="shared" si="9"/>
        <v>1071.77831325301</v>
      </c>
      <c r="O109" s="89">
        <f t="shared" si="10"/>
        <v>1152.16168674699</v>
      </c>
      <c r="P109" s="112">
        <f t="shared" si="11"/>
        <v>2223.94</v>
      </c>
    </row>
    <row r="110" s="86" customFormat="1" ht="25" customHeight="1" spans="1:16">
      <c r="A110" s="11">
        <v>108</v>
      </c>
      <c r="B110" s="94" t="s">
        <v>161</v>
      </c>
      <c r="C110" s="95">
        <v>30</v>
      </c>
      <c r="D110" s="96">
        <v>26</v>
      </c>
      <c r="E110" s="96">
        <v>4.15</v>
      </c>
      <c r="F110" s="103">
        <v>2</v>
      </c>
      <c r="G110" s="101">
        <v>44642</v>
      </c>
      <c r="H110" s="102" t="s">
        <v>102</v>
      </c>
      <c r="I110" s="23">
        <v>2748.45</v>
      </c>
      <c r="J110" s="23">
        <v>1324.55</v>
      </c>
      <c r="K110" s="106" t="s">
        <v>15</v>
      </c>
      <c r="L110" s="107"/>
      <c r="N110" s="89">
        <f t="shared" si="9"/>
        <v>1324.55421686747</v>
      </c>
      <c r="O110" s="89">
        <f t="shared" si="10"/>
        <v>1423.89578313253</v>
      </c>
      <c r="P110" s="112">
        <f t="shared" si="11"/>
        <v>2748.45</v>
      </c>
    </row>
    <row r="111" s="86" customFormat="1" ht="22" customHeight="1" spans="1:15">
      <c r="A111" s="11" t="s">
        <v>162</v>
      </c>
      <c r="B111" s="113"/>
      <c r="C111" s="114">
        <f>SUM(C3:C110)</f>
        <v>3405</v>
      </c>
      <c r="D111" s="114">
        <f>SUM(D3:D110)</f>
        <v>1613.181248</v>
      </c>
      <c r="E111" s="36"/>
      <c r="F111" s="36"/>
      <c r="G111" s="21"/>
      <c r="H111" s="24" t="s">
        <v>163</v>
      </c>
      <c r="I111" s="23"/>
      <c r="J111" s="117">
        <f>SUM(J3:J110)</f>
        <v>247548.82</v>
      </c>
      <c r="K111" s="11"/>
      <c r="L111" s="11"/>
      <c r="N111" s="110"/>
      <c r="O111" s="110"/>
    </row>
  </sheetData>
  <mergeCells count="1">
    <mergeCell ref="A1:J1"/>
  </mergeCells>
  <pageMargins left="0" right="0" top="0.389583333333333" bottom="0.389583333333333" header="0.310416666666667" footer="0.310416666666667"/>
  <pageSetup paperSize="9" orientation="landscape" horizontalDpi="600" verticalDpi="180"/>
  <headerFooter alignWithMargins="0" scaleWithDoc="0">
    <oddFooter>&amp;C第 &amp;P 页 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topLeftCell="A34" workbookViewId="0">
      <selection activeCell="H2" sqref="H2"/>
    </sheetView>
  </sheetViews>
  <sheetFormatPr defaultColWidth="9" defaultRowHeight="15.75"/>
  <cols>
    <col min="1" max="3" width="9" style="68"/>
    <col min="4" max="4" width="9.25" style="68"/>
    <col min="5" max="6" width="9" style="68"/>
    <col min="7" max="7" width="9.375" style="68" customWidth="1"/>
    <col min="8" max="8" width="17.75" style="68" customWidth="1"/>
    <col min="9" max="16384" width="9" style="68"/>
  </cols>
  <sheetData>
    <row r="1" ht="58" customHeight="1" spans="1:12">
      <c r="A1" s="69" t="s">
        <v>164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ht="42.75" spans="1:12">
      <c r="A2" s="70" t="s">
        <v>1</v>
      </c>
      <c r="B2" s="70" t="s">
        <v>2</v>
      </c>
      <c r="C2" s="70" t="s">
        <v>165</v>
      </c>
      <c r="D2" s="71" t="s">
        <v>4</v>
      </c>
      <c r="E2" s="75" t="s">
        <v>5</v>
      </c>
      <c r="F2" s="75" t="s">
        <v>6</v>
      </c>
      <c r="G2" s="76" t="s">
        <v>7</v>
      </c>
      <c r="H2" s="70" t="s">
        <v>8</v>
      </c>
      <c r="I2" s="79" t="s">
        <v>166</v>
      </c>
      <c r="J2" s="79" t="s">
        <v>167</v>
      </c>
      <c r="K2" s="79" t="s">
        <v>168</v>
      </c>
      <c r="L2" s="70" t="s">
        <v>12</v>
      </c>
    </row>
    <row r="3" spans="1:12">
      <c r="A3" s="72">
        <v>1</v>
      </c>
      <c r="B3" s="73" t="s">
        <v>169</v>
      </c>
      <c r="C3" s="72">
        <v>200000</v>
      </c>
      <c r="D3" s="74">
        <v>0</v>
      </c>
      <c r="E3" s="77">
        <v>0.0435</v>
      </c>
      <c r="F3" s="77">
        <v>0.0435</v>
      </c>
      <c r="G3" s="78">
        <v>44187</v>
      </c>
      <c r="H3" s="72" t="s">
        <v>170</v>
      </c>
      <c r="I3" s="80">
        <v>0</v>
      </c>
      <c r="J3" s="80">
        <v>1978.35616438356</v>
      </c>
      <c r="K3" s="80">
        <v>1978.35616438356</v>
      </c>
      <c r="L3" s="81"/>
    </row>
    <row r="4" spans="1:12">
      <c r="A4" s="72">
        <v>2</v>
      </c>
      <c r="B4" s="73" t="s">
        <v>171</v>
      </c>
      <c r="C4" s="72">
        <v>100000</v>
      </c>
      <c r="D4" s="74">
        <v>0</v>
      </c>
      <c r="E4" s="77">
        <v>0.0435</v>
      </c>
      <c r="F4" s="77">
        <v>0.0435</v>
      </c>
      <c r="G4" s="78">
        <v>44195</v>
      </c>
      <c r="H4" s="72" t="s">
        <v>172</v>
      </c>
      <c r="I4" s="80">
        <v>0</v>
      </c>
      <c r="J4" s="80">
        <v>1084.52054794521</v>
      </c>
      <c r="K4" s="80">
        <v>1084.52054794521</v>
      </c>
      <c r="L4" s="81"/>
    </row>
    <row r="5" spans="1:12">
      <c r="A5" s="72">
        <v>3</v>
      </c>
      <c r="B5" s="73" t="s">
        <v>173</v>
      </c>
      <c r="C5" s="72">
        <v>100000</v>
      </c>
      <c r="D5" s="74">
        <v>0</v>
      </c>
      <c r="E5" s="77">
        <v>0.0435</v>
      </c>
      <c r="F5" s="77">
        <v>0.0435</v>
      </c>
      <c r="G5" s="78">
        <v>44194</v>
      </c>
      <c r="H5" s="72" t="s">
        <v>174</v>
      </c>
      <c r="I5" s="80">
        <v>0</v>
      </c>
      <c r="J5" s="80">
        <v>1072.60273972603</v>
      </c>
      <c r="K5" s="80">
        <v>1072.60273972603</v>
      </c>
      <c r="L5" s="81"/>
    </row>
    <row r="6" spans="1:12">
      <c r="A6" s="72">
        <v>4</v>
      </c>
      <c r="B6" s="73" t="s">
        <v>175</v>
      </c>
      <c r="C6" s="72">
        <v>100000</v>
      </c>
      <c r="D6" s="74">
        <v>0</v>
      </c>
      <c r="E6" s="77">
        <v>0.0435</v>
      </c>
      <c r="F6" s="77">
        <v>0.0435</v>
      </c>
      <c r="G6" s="78">
        <v>44190</v>
      </c>
      <c r="H6" s="72" t="s">
        <v>176</v>
      </c>
      <c r="I6" s="80">
        <v>0</v>
      </c>
      <c r="J6" s="80">
        <v>64.16</v>
      </c>
      <c r="K6" s="80">
        <v>64.16</v>
      </c>
      <c r="L6" s="81"/>
    </row>
    <row r="7" spans="1:12">
      <c r="A7" s="72">
        <v>5</v>
      </c>
      <c r="B7" s="73" t="s">
        <v>177</v>
      </c>
      <c r="C7" s="72">
        <v>300000</v>
      </c>
      <c r="D7" s="74">
        <v>0</v>
      </c>
      <c r="E7" s="77">
        <v>0.0435</v>
      </c>
      <c r="F7" s="77">
        <v>0.0435</v>
      </c>
      <c r="G7" s="78">
        <v>44131</v>
      </c>
      <c r="H7" s="72" t="s">
        <v>178</v>
      </c>
      <c r="I7" s="80">
        <v>0</v>
      </c>
      <c r="J7" s="80">
        <v>965.342465753425</v>
      </c>
      <c r="K7" s="80">
        <v>965.342465753425</v>
      </c>
      <c r="L7" s="81"/>
    </row>
    <row r="8" spans="1:12">
      <c r="A8" s="72">
        <v>6</v>
      </c>
      <c r="B8" s="73" t="s">
        <v>179</v>
      </c>
      <c r="C8" s="72">
        <v>300000</v>
      </c>
      <c r="D8" s="74">
        <v>0</v>
      </c>
      <c r="E8" s="77">
        <v>0.0435</v>
      </c>
      <c r="F8" s="77">
        <v>0.0435</v>
      </c>
      <c r="G8" s="78">
        <v>44146</v>
      </c>
      <c r="H8" s="72" t="s">
        <v>180</v>
      </c>
      <c r="I8" s="80">
        <v>0</v>
      </c>
      <c r="J8" s="80">
        <v>1501.64383561644</v>
      </c>
      <c r="K8" s="80">
        <v>1501.64383561644</v>
      </c>
      <c r="L8" s="82"/>
    </row>
    <row r="9" spans="1:12">
      <c r="A9" s="72">
        <v>7</v>
      </c>
      <c r="B9" s="73" t="s">
        <v>181</v>
      </c>
      <c r="C9" s="72">
        <v>300000</v>
      </c>
      <c r="D9" s="74">
        <v>0</v>
      </c>
      <c r="E9" s="77">
        <v>0.0435</v>
      </c>
      <c r="F9" s="77">
        <v>0.0435</v>
      </c>
      <c r="G9" s="78">
        <v>44145</v>
      </c>
      <c r="H9" s="72" t="s">
        <v>182</v>
      </c>
      <c r="I9" s="80">
        <v>0</v>
      </c>
      <c r="J9" s="80">
        <v>1465.8904109589</v>
      </c>
      <c r="K9" s="80">
        <v>1465.8904109589</v>
      </c>
      <c r="L9" s="82"/>
    </row>
    <row r="10" spans="1:12">
      <c r="A10" s="72">
        <v>8</v>
      </c>
      <c r="B10" s="73" t="s">
        <v>183</v>
      </c>
      <c r="C10" s="72">
        <v>300000</v>
      </c>
      <c r="D10" s="74">
        <v>0</v>
      </c>
      <c r="E10" s="77">
        <v>0.0435</v>
      </c>
      <c r="F10" s="77">
        <v>0.0435</v>
      </c>
      <c r="G10" s="78">
        <v>44187</v>
      </c>
      <c r="H10" s="72" t="s">
        <v>170</v>
      </c>
      <c r="I10" s="80">
        <v>0</v>
      </c>
      <c r="J10" s="80">
        <v>2967.53424657534</v>
      </c>
      <c r="K10" s="80">
        <v>2967.53424657534</v>
      </c>
      <c r="L10" s="83"/>
    </row>
    <row r="11" spans="1:12">
      <c r="A11" s="72">
        <v>9</v>
      </c>
      <c r="B11" s="73" t="s">
        <v>184</v>
      </c>
      <c r="C11" s="72">
        <v>300000</v>
      </c>
      <c r="D11" s="74">
        <v>0</v>
      </c>
      <c r="E11" s="77">
        <v>0.0435</v>
      </c>
      <c r="F11" s="77">
        <v>0.0435</v>
      </c>
      <c r="G11" s="78">
        <v>44195</v>
      </c>
      <c r="H11" s="72" t="s">
        <v>172</v>
      </c>
      <c r="I11" s="80">
        <v>0</v>
      </c>
      <c r="J11" s="80">
        <v>3253.56164383562</v>
      </c>
      <c r="K11" s="80">
        <v>3253.56164383562</v>
      </c>
      <c r="L11" s="82"/>
    </row>
    <row r="12" spans="1:12">
      <c r="A12" s="72">
        <v>10</v>
      </c>
      <c r="B12" s="73" t="s">
        <v>185</v>
      </c>
      <c r="C12" s="72">
        <v>300000</v>
      </c>
      <c r="D12" s="74">
        <v>0</v>
      </c>
      <c r="E12" s="77">
        <v>0.0435</v>
      </c>
      <c r="F12" s="77">
        <v>0.0435</v>
      </c>
      <c r="G12" s="78">
        <v>44196</v>
      </c>
      <c r="H12" s="72" t="s">
        <v>186</v>
      </c>
      <c r="I12" s="80">
        <v>0</v>
      </c>
      <c r="J12" s="80">
        <v>3253.56164383562</v>
      </c>
      <c r="K12" s="80">
        <v>3253.56164383562</v>
      </c>
      <c r="L12" s="82"/>
    </row>
    <row r="13" spans="1:12">
      <c r="A13" s="72">
        <v>11</v>
      </c>
      <c r="B13" s="73" t="s">
        <v>187</v>
      </c>
      <c r="C13" s="72">
        <v>300000</v>
      </c>
      <c r="D13" s="74">
        <v>0</v>
      </c>
      <c r="E13" s="77">
        <v>0.0435</v>
      </c>
      <c r="F13" s="77">
        <v>0.0435</v>
      </c>
      <c r="G13" s="78">
        <v>44190</v>
      </c>
      <c r="H13" s="72" t="s">
        <v>176</v>
      </c>
      <c r="I13" s="80">
        <v>0</v>
      </c>
      <c r="J13" s="80">
        <v>3074.79452054795</v>
      </c>
      <c r="K13" s="80">
        <v>3074.79452054795</v>
      </c>
      <c r="L13" s="82"/>
    </row>
    <row r="14" spans="1:12">
      <c r="A14" s="72">
        <v>12</v>
      </c>
      <c r="B14" s="73" t="s">
        <v>188</v>
      </c>
      <c r="C14" s="72">
        <v>300000</v>
      </c>
      <c r="D14" s="74">
        <v>300000</v>
      </c>
      <c r="E14" s="77">
        <v>0.0435</v>
      </c>
      <c r="F14" s="77">
        <v>0.02</v>
      </c>
      <c r="G14" s="78">
        <v>44351</v>
      </c>
      <c r="H14" s="72" t="s">
        <v>186</v>
      </c>
      <c r="I14" s="80">
        <v>1776.98630136986</v>
      </c>
      <c r="J14" s="80">
        <v>1512.32876712329</v>
      </c>
      <c r="K14" s="80">
        <v>3289.31506849315</v>
      </c>
      <c r="L14" s="82"/>
    </row>
    <row r="15" spans="1:12">
      <c r="A15" s="72">
        <v>13</v>
      </c>
      <c r="B15" s="73" t="s">
        <v>189</v>
      </c>
      <c r="C15" s="72">
        <v>100000</v>
      </c>
      <c r="D15" s="74">
        <v>0</v>
      </c>
      <c r="E15" s="77">
        <v>0.0435</v>
      </c>
      <c r="F15" s="77">
        <v>0.0435</v>
      </c>
      <c r="G15" s="78">
        <v>44159</v>
      </c>
      <c r="H15" s="72" t="s">
        <v>190</v>
      </c>
      <c r="I15" s="80">
        <v>0</v>
      </c>
      <c r="J15" s="80">
        <v>655.479452054795</v>
      </c>
      <c r="K15" s="80">
        <v>655.479452054795</v>
      </c>
      <c r="L15" s="82"/>
    </row>
    <row r="16" spans="1:12">
      <c r="A16" s="72">
        <v>14</v>
      </c>
      <c r="B16" s="73" t="s">
        <v>191</v>
      </c>
      <c r="C16" s="72">
        <v>300000</v>
      </c>
      <c r="D16" s="74">
        <v>0</v>
      </c>
      <c r="E16" s="77">
        <v>0.0435</v>
      </c>
      <c r="F16" s="77">
        <v>0.0435</v>
      </c>
      <c r="G16" s="78">
        <v>44183</v>
      </c>
      <c r="H16" s="72" t="s">
        <v>192</v>
      </c>
      <c r="I16" s="80">
        <v>0</v>
      </c>
      <c r="J16" s="80">
        <v>2824.52054794521</v>
      </c>
      <c r="K16" s="80">
        <v>2824.52054794521</v>
      </c>
      <c r="L16" s="82"/>
    </row>
    <row r="17" spans="1:12">
      <c r="A17" s="72">
        <v>15</v>
      </c>
      <c r="B17" s="73" t="s">
        <v>193</v>
      </c>
      <c r="C17" s="72">
        <v>300000</v>
      </c>
      <c r="D17" s="74">
        <v>0</v>
      </c>
      <c r="E17" s="77">
        <v>0.0435</v>
      </c>
      <c r="F17" s="77">
        <v>0.0435</v>
      </c>
      <c r="G17" s="78">
        <v>44153</v>
      </c>
      <c r="H17" s="72" t="s">
        <v>194</v>
      </c>
      <c r="I17" s="80">
        <v>0</v>
      </c>
      <c r="J17" s="80">
        <v>3217.80821917808</v>
      </c>
      <c r="K17" s="80">
        <v>3217.80821917808</v>
      </c>
      <c r="L17" s="82"/>
    </row>
    <row r="18" spans="1:12">
      <c r="A18" s="72">
        <v>16</v>
      </c>
      <c r="B18" s="73" t="s">
        <v>195</v>
      </c>
      <c r="C18" s="72">
        <v>300000</v>
      </c>
      <c r="D18" s="74">
        <v>0</v>
      </c>
      <c r="E18" s="77">
        <v>0.0435</v>
      </c>
      <c r="F18" s="77">
        <v>0.0435</v>
      </c>
      <c r="G18" s="78">
        <v>44165</v>
      </c>
      <c r="H18" s="72" t="s">
        <v>196</v>
      </c>
      <c r="I18" s="80">
        <v>0</v>
      </c>
      <c r="J18" s="80">
        <v>2180.95890410959</v>
      </c>
      <c r="K18" s="80">
        <v>2180.95890410959</v>
      </c>
      <c r="L18" s="82"/>
    </row>
    <row r="19" spans="1:12">
      <c r="A19" s="72">
        <v>17</v>
      </c>
      <c r="B19" s="73" t="s">
        <v>197</v>
      </c>
      <c r="C19" s="72">
        <v>300000</v>
      </c>
      <c r="D19" s="74">
        <v>0</v>
      </c>
      <c r="E19" s="77">
        <v>0.0435</v>
      </c>
      <c r="F19" s="77">
        <v>0.0435</v>
      </c>
      <c r="G19" s="78">
        <v>44154</v>
      </c>
      <c r="H19" s="72" t="s">
        <v>198</v>
      </c>
      <c r="I19" s="80">
        <v>0</v>
      </c>
      <c r="J19" s="80">
        <v>1787.67123287671</v>
      </c>
      <c r="K19" s="80">
        <v>1787.67123287671</v>
      </c>
      <c r="L19" s="82"/>
    </row>
    <row r="20" spans="1:12">
      <c r="A20" s="72">
        <v>18</v>
      </c>
      <c r="B20" s="73" t="s">
        <v>199</v>
      </c>
      <c r="C20" s="72">
        <v>100000</v>
      </c>
      <c r="D20" s="74">
        <v>0</v>
      </c>
      <c r="E20" s="77">
        <v>0.0435</v>
      </c>
      <c r="F20" s="77">
        <v>0.0435</v>
      </c>
      <c r="G20" s="78">
        <v>44154</v>
      </c>
      <c r="H20" s="72" t="s">
        <v>198</v>
      </c>
      <c r="I20" s="80">
        <v>0</v>
      </c>
      <c r="J20" s="80">
        <v>595.890410958904</v>
      </c>
      <c r="K20" s="80">
        <v>595.890410958904</v>
      </c>
      <c r="L20" s="82"/>
    </row>
    <row r="21" spans="1:12">
      <c r="A21" s="72">
        <v>19</v>
      </c>
      <c r="B21" s="73" t="s">
        <v>200</v>
      </c>
      <c r="C21" s="72">
        <v>300000</v>
      </c>
      <c r="D21" s="74">
        <v>0</v>
      </c>
      <c r="E21" s="77">
        <v>0.0435</v>
      </c>
      <c r="F21" s="77">
        <v>0.0435</v>
      </c>
      <c r="G21" s="78">
        <v>44181</v>
      </c>
      <c r="H21" s="72" t="s">
        <v>201</v>
      </c>
      <c r="I21" s="80">
        <v>0</v>
      </c>
      <c r="J21" s="80">
        <v>2753.01369863014</v>
      </c>
      <c r="K21" s="80">
        <v>2753.01369863014</v>
      </c>
      <c r="L21" s="82"/>
    </row>
    <row r="22" spans="1:12">
      <c r="A22" s="72">
        <v>20</v>
      </c>
      <c r="B22" s="73" t="s">
        <v>202</v>
      </c>
      <c r="C22" s="72">
        <v>300000</v>
      </c>
      <c r="D22" s="74">
        <v>0</v>
      </c>
      <c r="E22" s="77">
        <v>0.0435</v>
      </c>
      <c r="F22" s="77">
        <v>0.0435</v>
      </c>
      <c r="G22" s="78">
        <v>44161</v>
      </c>
      <c r="H22" s="72" t="s">
        <v>203</v>
      </c>
      <c r="I22" s="80">
        <v>0</v>
      </c>
      <c r="J22" s="80">
        <v>2037.94520547945</v>
      </c>
      <c r="K22" s="80">
        <v>2037.94520547945</v>
      </c>
      <c r="L22" s="82"/>
    </row>
    <row r="23" spans="1:12">
      <c r="A23" s="72">
        <v>21</v>
      </c>
      <c r="B23" s="73" t="s">
        <v>204</v>
      </c>
      <c r="C23" s="72">
        <v>200000</v>
      </c>
      <c r="D23" s="74">
        <v>0</v>
      </c>
      <c r="E23" s="77">
        <v>0.0435</v>
      </c>
      <c r="F23" s="77">
        <v>0.0435</v>
      </c>
      <c r="G23" s="78">
        <v>44174</v>
      </c>
      <c r="H23" s="72" t="s">
        <v>205</v>
      </c>
      <c r="I23" s="80">
        <v>0</v>
      </c>
      <c r="J23" s="80">
        <v>1668.49315068493</v>
      </c>
      <c r="K23" s="80">
        <v>1668.49315068493</v>
      </c>
      <c r="L23" s="82"/>
    </row>
    <row r="24" spans="1:12">
      <c r="A24" s="72">
        <v>22</v>
      </c>
      <c r="B24" s="73" t="s">
        <v>206</v>
      </c>
      <c r="C24" s="72">
        <v>100000</v>
      </c>
      <c r="D24" s="74">
        <v>0</v>
      </c>
      <c r="E24" s="77">
        <v>0.0435</v>
      </c>
      <c r="F24" s="77">
        <v>0.0435</v>
      </c>
      <c r="G24" s="78">
        <v>44181</v>
      </c>
      <c r="H24" s="72" t="s">
        <v>207</v>
      </c>
      <c r="I24" s="80">
        <v>0</v>
      </c>
      <c r="J24" s="80">
        <v>917.671232876712</v>
      </c>
      <c r="K24" s="80">
        <v>917.671232876712</v>
      </c>
      <c r="L24" s="82"/>
    </row>
    <row r="25" spans="1:12">
      <c r="A25" s="72">
        <v>23</v>
      </c>
      <c r="B25" s="73" t="s">
        <v>208</v>
      </c>
      <c r="C25" s="72">
        <v>250000</v>
      </c>
      <c r="D25" s="74">
        <v>0</v>
      </c>
      <c r="E25" s="77">
        <v>0.0435</v>
      </c>
      <c r="F25" s="77">
        <v>0.0435</v>
      </c>
      <c r="G25" s="78">
        <v>44189</v>
      </c>
      <c r="H25" s="72" t="s">
        <v>209</v>
      </c>
      <c r="I25" s="80">
        <v>0</v>
      </c>
      <c r="J25" s="80">
        <v>1221.57534246575</v>
      </c>
      <c r="K25" s="80">
        <v>1221.57534246575</v>
      </c>
      <c r="L25" s="82"/>
    </row>
    <row r="26" spans="1:12">
      <c r="A26" s="72">
        <v>24</v>
      </c>
      <c r="B26" s="73" t="s">
        <v>210</v>
      </c>
      <c r="C26" s="72">
        <v>100000</v>
      </c>
      <c r="D26" s="74">
        <v>0</v>
      </c>
      <c r="E26" s="77">
        <v>0.0435</v>
      </c>
      <c r="F26" s="77">
        <v>0.0435</v>
      </c>
      <c r="G26" s="78">
        <v>44190</v>
      </c>
      <c r="H26" s="72" t="s">
        <v>176</v>
      </c>
      <c r="I26" s="80">
        <v>0</v>
      </c>
      <c r="J26" s="80">
        <v>321.780821917808</v>
      </c>
      <c r="K26" s="80">
        <v>321.780821917808</v>
      </c>
      <c r="L26" s="82"/>
    </row>
    <row r="27" spans="1:12">
      <c r="A27" s="72">
        <v>25</v>
      </c>
      <c r="B27" s="73" t="s">
        <v>211</v>
      </c>
      <c r="C27" s="72">
        <v>300000</v>
      </c>
      <c r="D27" s="74">
        <v>0</v>
      </c>
      <c r="E27" s="77">
        <v>0.0435</v>
      </c>
      <c r="F27" s="77">
        <v>0.0435</v>
      </c>
      <c r="G27" s="78">
        <v>44175</v>
      </c>
      <c r="H27" s="72" t="s">
        <v>212</v>
      </c>
      <c r="I27" s="80">
        <v>0</v>
      </c>
      <c r="J27" s="80">
        <v>2538.49315068493</v>
      </c>
      <c r="K27" s="80">
        <v>2538.49315068493</v>
      </c>
      <c r="L27" s="82"/>
    </row>
    <row r="28" spans="1:12">
      <c r="A28" s="72">
        <v>26</v>
      </c>
      <c r="B28" s="73" t="s">
        <v>213</v>
      </c>
      <c r="C28" s="72">
        <v>300000</v>
      </c>
      <c r="D28" s="74">
        <v>0</v>
      </c>
      <c r="E28" s="77">
        <v>0.0435</v>
      </c>
      <c r="F28" s="77">
        <v>0.0435</v>
      </c>
      <c r="G28" s="78">
        <v>44181</v>
      </c>
      <c r="H28" s="72" t="s">
        <v>201</v>
      </c>
      <c r="I28" s="80">
        <v>0</v>
      </c>
      <c r="J28" s="80">
        <v>2753.01369863014</v>
      </c>
      <c r="K28" s="80">
        <v>2753.01369863014</v>
      </c>
      <c r="L28" s="82"/>
    </row>
    <row r="29" spans="1:12">
      <c r="A29" s="72">
        <v>27</v>
      </c>
      <c r="B29" s="73" t="s">
        <v>214</v>
      </c>
      <c r="C29" s="72">
        <v>100000</v>
      </c>
      <c r="D29" s="74">
        <v>0</v>
      </c>
      <c r="E29" s="77">
        <v>0.0435</v>
      </c>
      <c r="F29" s="77">
        <v>0.0435</v>
      </c>
      <c r="G29" s="78">
        <v>44193</v>
      </c>
      <c r="H29" s="72" t="s">
        <v>215</v>
      </c>
      <c r="I29" s="80">
        <v>0</v>
      </c>
      <c r="J29" s="80">
        <v>1060.68493150685</v>
      </c>
      <c r="K29" s="80">
        <v>1060.68493150685</v>
      </c>
      <c r="L29" s="82"/>
    </row>
    <row r="30" spans="1:12">
      <c r="A30" s="72">
        <v>28</v>
      </c>
      <c r="B30" s="73" t="s">
        <v>216</v>
      </c>
      <c r="C30" s="72">
        <v>300000</v>
      </c>
      <c r="D30" s="74">
        <v>0</v>
      </c>
      <c r="E30" s="77">
        <v>0.0435</v>
      </c>
      <c r="F30" s="77">
        <v>0.0435</v>
      </c>
      <c r="G30" s="78">
        <v>44183</v>
      </c>
      <c r="H30" s="72" t="s">
        <v>192</v>
      </c>
      <c r="I30" s="80">
        <v>0</v>
      </c>
      <c r="J30" s="80">
        <v>2824.52054794521</v>
      </c>
      <c r="K30" s="80">
        <v>2824.52054794521</v>
      </c>
      <c r="L30" s="82"/>
    </row>
    <row r="31" spans="1:12">
      <c r="A31" s="72">
        <v>29</v>
      </c>
      <c r="B31" s="73" t="s">
        <v>217</v>
      </c>
      <c r="C31" s="72">
        <v>300000</v>
      </c>
      <c r="D31" s="74">
        <v>0</v>
      </c>
      <c r="E31" s="77">
        <v>0.0435</v>
      </c>
      <c r="F31" s="77">
        <v>0.0435</v>
      </c>
      <c r="G31" s="78">
        <v>44187</v>
      </c>
      <c r="H31" s="72" t="s">
        <v>170</v>
      </c>
      <c r="I31" s="80">
        <v>0</v>
      </c>
      <c r="J31" s="80">
        <v>2967.53424657534</v>
      </c>
      <c r="K31" s="80">
        <v>2967.53424657534</v>
      </c>
      <c r="L31" s="82"/>
    </row>
    <row r="32" spans="1:12">
      <c r="A32" s="72">
        <v>30</v>
      </c>
      <c r="B32" s="73" t="s">
        <v>218</v>
      </c>
      <c r="C32" s="72">
        <v>300000</v>
      </c>
      <c r="D32" s="74">
        <v>0</v>
      </c>
      <c r="E32" s="77">
        <v>0.0435</v>
      </c>
      <c r="F32" s="77">
        <v>0.0435</v>
      </c>
      <c r="G32" s="78">
        <v>44193</v>
      </c>
      <c r="H32" s="72" t="s">
        <v>215</v>
      </c>
      <c r="I32" s="80">
        <v>0</v>
      </c>
      <c r="J32" s="80">
        <v>3182.05479452055</v>
      </c>
      <c r="K32" s="80">
        <v>3182.05479452055</v>
      </c>
      <c r="L32" s="82"/>
    </row>
    <row r="33" spans="1:12">
      <c r="A33" s="72">
        <v>31</v>
      </c>
      <c r="B33" s="73" t="s">
        <v>219</v>
      </c>
      <c r="C33" s="72">
        <v>300000</v>
      </c>
      <c r="D33" s="74">
        <v>0</v>
      </c>
      <c r="E33" s="77">
        <v>0.0435</v>
      </c>
      <c r="F33" s="77">
        <v>0.0435</v>
      </c>
      <c r="G33" s="78">
        <v>44193</v>
      </c>
      <c r="H33" s="72" t="s">
        <v>215</v>
      </c>
      <c r="I33" s="80">
        <v>0</v>
      </c>
      <c r="J33" s="80">
        <v>3182.05479452055</v>
      </c>
      <c r="K33" s="80">
        <v>3182.05479452055</v>
      </c>
      <c r="L33" s="82"/>
    </row>
    <row r="34" spans="1:12">
      <c r="A34" s="72">
        <v>32</v>
      </c>
      <c r="B34" s="73" t="s">
        <v>220</v>
      </c>
      <c r="C34" s="72">
        <v>300000</v>
      </c>
      <c r="D34" s="74">
        <v>0</v>
      </c>
      <c r="E34" s="77">
        <v>0.0435</v>
      </c>
      <c r="F34" s="77">
        <v>0.0435</v>
      </c>
      <c r="G34" s="78">
        <v>44193</v>
      </c>
      <c r="H34" s="72" t="s">
        <v>215</v>
      </c>
      <c r="I34" s="80">
        <v>0</v>
      </c>
      <c r="J34" s="80">
        <v>3182.05479452055</v>
      </c>
      <c r="K34" s="80">
        <v>3182.05479452055</v>
      </c>
      <c r="L34" s="83"/>
    </row>
    <row r="35" spans="1:12">
      <c r="A35" s="72">
        <v>33</v>
      </c>
      <c r="B35" s="73" t="s">
        <v>221</v>
      </c>
      <c r="C35" s="72">
        <v>100000</v>
      </c>
      <c r="D35" s="74">
        <v>0</v>
      </c>
      <c r="E35" s="77">
        <v>0.0435</v>
      </c>
      <c r="F35" s="77">
        <v>0.0435</v>
      </c>
      <c r="G35" s="78">
        <v>44181</v>
      </c>
      <c r="H35" s="72" t="s">
        <v>207</v>
      </c>
      <c r="I35" s="80">
        <v>0</v>
      </c>
      <c r="J35" s="80">
        <v>917.671232876712</v>
      </c>
      <c r="K35" s="80">
        <v>917.671232876712</v>
      </c>
      <c r="L35" s="82"/>
    </row>
    <row r="36" spans="1:12">
      <c r="A36" s="72">
        <v>34</v>
      </c>
      <c r="B36" s="73" t="s">
        <v>185</v>
      </c>
      <c r="C36" s="72">
        <v>100000</v>
      </c>
      <c r="D36" s="74">
        <v>0</v>
      </c>
      <c r="E36" s="77">
        <v>0.0435</v>
      </c>
      <c r="F36" s="77">
        <v>0.0435</v>
      </c>
      <c r="G36" s="78">
        <v>44182</v>
      </c>
      <c r="H36" s="72" t="s">
        <v>222</v>
      </c>
      <c r="I36" s="80">
        <v>0</v>
      </c>
      <c r="J36" s="80">
        <v>1084.52054794521</v>
      </c>
      <c r="K36" s="80">
        <v>1084.52054794521</v>
      </c>
      <c r="L36" s="83"/>
    </row>
    <row r="37" spans="1:12">
      <c r="A37" s="72">
        <v>35</v>
      </c>
      <c r="B37" s="73" t="s">
        <v>223</v>
      </c>
      <c r="C37" s="72">
        <v>300000</v>
      </c>
      <c r="D37" s="74">
        <v>0</v>
      </c>
      <c r="E37" s="77">
        <v>0.0435</v>
      </c>
      <c r="F37" s="77">
        <v>0.0435</v>
      </c>
      <c r="G37" s="78">
        <v>44188</v>
      </c>
      <c r="H37" s="72" t="s">
        <v>224</v>
      </c>
      <c r="I37" s="80">
        <v>0</v>
      </c>
      <c r="J37" s="80">
        <v>3003.28767123288</v>
      </c>
      <c r="K37" s="80">
        <v>3003.28767123288</v>
      </c>
      <c r="L37" s="82"/>
    </row>
    <row r="38" spans="1:12">
      <c r="A38" s="72">
        <v>36</v>
      </c>
      <c r="B38" s="73" t="s">
        <v>225</v>
      </c>
      <c r="C38" s="72">
        <v>300000</v>
      </c>
      <c r="D38" s="74">
        <v>300000</v>
      </c>
      <c r="E38" s="77">
        <v>0.0435</v>
      </c>
      <c r="F38" s="77">
        <v>0.02</v>
      </c>
      <c r="G38" s="78">
        <v>44382</v>
      </c>
      <c r="H38" s="72" t="s">
        <v>186</v>
      </c>
      <c r="I38" s="80">
        <v>1776.98630136986</v>
      </c>
      <c r="J38" s="80">
        <v>1512.32876712329</v>
      </c>
      <c r="K38" s="80">
        <v>3289.31506849315</v>
      </c>
      <c r="L38" s="82"/>
    </row>
    <row r="39" spans="1:12">
      <c r="A39" s="72">
        <v>37</v>
      </c>
      <c r="B39" s="73" t="s">
        <v>226</v>
      </c>
      <c r="C39" s="72">
        <v>100000</v>
      </c>
      <c r="D39" s="74">
        <v>43249.19</v>
      </c>
      <c r="E39" s="77">
        <v>0.0435</v>
      </c>
      <c r="F39" s="77">
        <v>0.02</v>
      </c>
      <c r="G39" s="78">
        <v>44448</v>
      </c>
      <c r="H39" s="72" t="s">
        <v>186</v>
      </c>
      <c r="I39" s="80">
        <v>170.92</v>
      </c>
      <c r="J39" s="80">
        <v>145.47</v>
      </c>
      <c r="K39" s="80">
        <v>316.39</v>
      </c>
      <c r="L39" s="83"/>
    </row>
    <row r="40" spans="1:12">
      <c r="A40" s="72">
        <v>38</v>
      </c>
      <c r="B40" s="73" t="s">
        <v>227</v>
      </c>
      <c r="C40" s="72">
        <v>300000</v>
      </c>
      <c r="D40" s="74">
        <v>0</v>
      </c>
      <c r="E40" s="77">
        <v>0.0435</v>
      </c>
      <c r="F40" s="77">
        <v>0.0435</v>
      </c>
      <c r="G40" s="78">
        <v>44116</v>
      </c>
      <c r="H40" s="72" t="s">
        <v>228</v>
      </c>
      <c r="I40" s="80">
        <v>0</v>
      </c>
      <c r="J40" s="80">
        <v>429.041095890411</v>
      </c>
      <c r="K40" s="80">
        <v>429.041095890411</v>
      </c>
      <c r="L40" s="84"/>
    </row>
    <row r="41" spans="1:12">
      <c r="A41" s="72">
        <v>39</v>
      </c>
      <c r="B41" s="73" t="s">
        <v>229</v>
      </c>
      <c r="C41" s="72">
        <v>300000</v>
      </c>
      <c r="D41" s="74">
        <v>0</v>
      </c>
      <c r="E41" s="77">
        <v>0.0435</v>
      </c>
      <c r="F41" s="77">
        <v>0.0435</v>
      </c>
      <c r="G41" s="78">
        <v>44119</v>
      </c>
      <c r="H41" s="72" t="s">
        <v>230</v>
      </c>
      <c r="I41" s="80">
        <v>0</v>
      </c>
      <c r="J41" s="80">
        <v>536.301369863014</v>
      </c>
      <c r="K41" s="80">
        <v>536.301369863014</v>
      </c>
      <c r="L41" s="84"/>
    </row>
    <row r="42" spans="1:12">
      <c r="A42" s="72">
        <v>40</v>
      </c>
      <c r="B42" s="73" t="s">
        <v>231</v>
      </c>
      <c r="C42" s="72">
        <v>300000</v>
      </c>
      <c r="D42" s="74">
        <v>0</v>
      </c>
      <c r="E42" s="77">
        <v>0.0435</v>
      </c>
      <c r="F42" s="77">
        <v>0.0435</v>
      </c>
      <c r="G42" s="78">
        <v>44117</v>
      </c>
      <c r="H42" s="72" t="s">
        <v>232</v>
      </c>
      <c r="I42" s="80">
        <v>0</v>
      </c>
      <c r="J42" s="80">
        <v>464.794520547945</v>
      </c>
      <c r="K42" s="80">
        <v>464.794520547945</v>
      </c>
      <c r="L42" s="84"/>
    </row>
    <row r="43" spans="1:12">
      <c r="A43" s="72">
        <v>41</v>
      </c>
      <c r="B43" s="73" t="s">
        <v>233</v>
      </c>
      <c r="C43" s="72">
        <v>300000</v>
      </c>
      <c r="D43" s="74">
        <v>0</v>
      </c>
      <c r="E43" s="77">
        <v>0.0435</v>
      </c>
      <c r="F43" s="77">
        <v>0.0435</v>
      </c>
      <c r="G43" s="78">
        <v>44139</v>
      </c>
      <c r="H43" s="72" t="s">
        <v>234</v>
      </c>
      <c r="I43" s="80">
        <v>0</v>
      </c>
      <c r="J43" s="80">
        <v>2717.2602739726</v>
      </c>
      <c r="K43" s="80">
        <v>2717.2602739726</v>
      </c>
      <c r="L43" s="83"/>
    </row>
    <row r="44" spans="1:12">
      <c r="A44" s="72">
        <v>42</v>
      </c>
      <c r="B44" s="73" t="s">
        <v>235</v>
      </c>
      <c r="C44" s="72">
        <v>300000</v>
      </c>
      <c r="D44" s="74">
        <v>0</v>
      </c>
      <c r="E44" s="77">
        <v>0.0435</v>
      </c>
      <c r="F44" s="77">
        <v>0.0435</v>
      </c>
      <c r="G44" s="78">
        <v>44131</v>
      </c>
      <c r="H44" s="72" t="s">
        <v>178</v>
      </c>
      <c r="I44" s="80">
        <v>0</v>
      </c>
      <c r="J44" s="80">
        <v>965.342465753425</v>
      </c>
      <c r="K44" s="80">
        <v>965.342465753425</v>
      </c>
      <c r="L44" s="83"/>
    </row>
    <row r="45" spans="1:12">
      <c r="A45" s="72">
        <v>43</v>
      </c>
      <c r="B45" s="73" t="s">
        <v>236</v>
      </c>
      <c r="C45" s="72">
        <v>300000</v>
      </c>
      <c r="D45" s="74">
        <v>0</v>
      </c>
      <c r="E45" s="77">
        <v>0.0435</v>
      </c>
      <c r="F45" s="77">
        <v>0.0435</v>
      </c>
      <c r="G45" s="78">
        <v>44154</v>
      </c>
      <c r="H45" s="72" t="s">
        <v>198</v>
      </c>
      <c r="I45" s="80">
        <v>0</v>
      </c>
      <c r="J45" s="80">
        <v>1787.67123287671</v>
      </c>
      <c r="K45" s="80">
        <v>1787.67123287671</v>
      </c>
      <c r="L45" s="83"/>
    </row>
    <row r="46" spans="1:12">
      <c r="A46" s="72">
        <v>44</v>
      </c>
      <c r="B46" s="73" t="s">
        <v>237</v>
      </c>
      <c r="C46" s="72">
        <v>300000</v>
      </c>
      <c r="D46" s="74">
        <v>0</v>
      </c>
      <c r="E46" s="77">
        <v>0.0435</v>
      </c>
      <c r="F46" s="77">
        <v>0.0435</v>
      </c>
      <c r="G46" s="78">
        <v>44165</v>
      </c>
      <c r="H46" s="72" t="s">
        <v>196</v>
      </c>
      <c r="I46" s="80">
        <v>0</v>
      </c>
      <c r="J46" s="80">
        <v>2180.95890410959</v>
      </c>
      <c r="K46" s="80">
        <v>2180.95890410959</v>
      </c>
      <c r="L46" s="83"/>
    </row>
    <row r="47" spans="1:12">
      <c r="A47" s="72">
        <v>45</v>
      </c>
      <c r="B47" s="73" t="s">
        <v>238</v>
      </c>
      <c r="C47" s="72">
        <v>300000</v>
      </c>
      <c r="D47" s="74">
        <v>0</v>
      </c>
      <c r="E47" s="77">
        <v>0.0435</v>
      </c>
      <c r="F47" s="77">
        <v>0.0435</v>
      </c>
      <c r="G47" s="78">
        <v>44165</v>
      </c>
      <c r="H47" s="72" t="s">
        <v>196</v>
      </c>
      <c r="I47" s="80">
        <v>0</v>
      </c>
      <c r="J47" s="80">
        <v>2180.95890410959</v>
      </c>
      <c r="K47" s="80">
        <v>2180.95890410959</v>
      </c>
      <c r="L47" s="83"/>
    </row>
    <row r="48" spans="1:12">
      <c r="A48" s="72">
        <v>46</v>
      </c>
      <c r="B48" s="73" t="s">
        <v>239</v>
      </c>
      <c r="C48" s="72">
        <v>300000</v>
      </c>
      <c r="D48" s="74">
        <v>0</v>
      </c>
      <c r="E48" s="77">
        <v>0.0435</v>
      </c>
      <c r="F48" s="77">
        <v>0.0435</v>
      </c>
      <c r="G48" s="78">
        <v>44195</v>
      </c>
      <c r="H48" s="72" t="s">
        <v>172</v>
      </c>
      <c r="I48" s="80">
        <v>0</v>
      </c>
      <c r="J48" s="80">
        <v>3253.56164383562</v>
      </c>
      <c r="K48" s="80">
        <v>3253.56164383562</v>
      </c>
      <c r="L48" s="83"/>
    </row>
    <row r="49" spans="1:12">
      <c r="A49" s="72">
        <v>47</v>
      </c>
      <c r="B49" s="73" t="s">
        <v>240</v>
      </c>
      <c r="C49" s="72">
        <v>100000</v>
      </c>
      <c r="D49" s="74">
        <v>0</v>
      </c>
      <c r="E49" s="77">
        <v>0.0435</v>
      </c>
      <c r="F49" s="77">
        <v>0.0435</v>
      </c>
      <c r="G49" s="78">
        <v>44194</v>
      </c>
      <c r="H49" s="72" t="s">
        <v>174</v>
      </c>
      <c r="I49" s="80">
        <v>0</v>
      </c>
      <c r="J49" s="80">
        <v>1072.60273972603</v>
      </c>
      <c r="K49" s="80">
        <v>1072.60273972603</v>
      </c>
      <c r="L49" s="83"/>
    </row>
    <row r="50" spans="1:12">
      <c r="A50" s="72">
        <v>48</v>
      </c>
      <c r="B50" s="73" t="s">
        <v>208</v>
      </c>
      <c r="C50" s="72">
        <v>100000</v>
      </c>
      <c r="D50" s="74">
        <v>0</v>
      </c>
      <c r="E50" s="77">
        <v>0.0435</v>
      </c>
      <c r="F50" s="77">
        <v>0.0435</v>
      </c>
      <c r="G50" s="78">
        <v>44194</v>
      </c>
      <c r="H50" s="72" t="s">
        <v>174</v>
      </c>
      <c r="I50" s="80">
        <v>0</v>
      </c>
      <c r="J50" s="80">
        <v>488.630136986301</v>
      </c>
      <c r="K50" s="80">
        <v>488.630136986301</v>
      </c>
      <c r="L50" s="83"/>
    </row>
    <row r="51" spans="1:12">
      <c r="A51" s="72">
        <v>49</v>
      </c>
      <c r="B51" s="73" t="s">
        <v>241</v>
      </c>
      <c r="C51" s="72">
        <v>100000</v>
      </c>
      <c r="D51" s="74">
        <v>43231.03</v>
      </c>
      <c r="E51" s="77">
        <v>0.043</v>
      </c>
      <c r="F51" s="77">
        <v>0.02</v>
      </c>
      <c r="G51" s="78">
        <v>44558</v>
      </c>
      <c r="H51" s="72" t="s">
        <v>186</v>
      </c>
      <c r="I51" s="80">
        <v>232.43</v>
      </c>
      <c r="J51" s="80">
        <v>202.11</v>
      </c>
      <c r="K51" s="80">
        <v>434.54</v>
      </c>
      <c r="L51" s="84"/>
    </row>
    <row r="52" spans="1:12">
      <c r="A52" s="73" t="s">
        <v>162</v>
      </c>
      <c r="B52" s="72"/>
      <c r="C52" s="72"/>
      <c r="D52" s="72">
        <f>SUM(D3:D51)</f>
        <v>686480.22</v>
      </c>
      <c r="E52" s="72"/>
      <c r="F52" s="72"/>
      <c r="G52" s="72"/>
      <c r="H52" s="72"/>
      <c r="I52" s="80"/>
      <c r="J52" s="80">
        <f>SUM(J3:J51)</f>
        <v>87010.0276712329</v>
      </c>
      <c r="K52" s="80"/>
      <c r="L52" s="81"/>
    </row>
  </sheetData>
  <mergeCells count="2">
    <mergeCell ref="A1:L1"/>
    <mergeCell ref="A52:C5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opLeftCell="A26" workbookViewId="0">
      <selection activeCell="H4" sqref="H4"/>
    </sheetView>
  </sheetViews>
  <sheetFormatPr defaultColWidth="9" defaultRowHeight="15.75"/>
  <cols>
    <col min="1" max="1" width="4.75" style="44" customWidth="1"/>
    <col min="2" max="2" width="7.875" style="44" customWidth="1"/>
    <col min="3" max="3" width="9.375" style="45" customWidth="1"/>
    <col min="4" max="4" width="9.625" style="45" customWidth="1"/>
    <col min="5" max="5" width="8.5" style="45" customWidth="1"/>
    <col min="6" max="6" width="8.875" style="44" customWidth="1"/>
    <col min="7" max="7" width="11.75" style="44" customWidth="1"/>
    <col min="8" max="8" width="10.875" style="44" customWidth="1"/>
    <col min="9" max="9" width="11.5" style="45" customWidth="1"/>
    <col min="10" max="10" width="18.375" style="44" customWidth="1"/>
    <col min="11" max="11" width="36.375" style="44" customWidth="1"/>
    <col min="12" max="12" width="12.625" style="42"/>
    <col min="13" max="16384" width="9" style="42"/>
  </cols>
  <sheetData>
    <row r="1" s="42" customFormat="1" ht="43" customHeight="1" spans="1:11">
      <c r="A1" s="46" t="s">
        <v>242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="43" customFormat="1" ht="22.5" customHeight="1" spans="1:11">
      <c r="A2" s="47" t="s">
        <v>1</v>
      </c>
      <c r="B2" s="47" t="s">
        <v>2</v>
      </c>
      <c r="C2" s="48" t="s">
        <v>165</v>
      </c>
      <c r="D2" s="48" t="s">
        <v>243</v>
      </c>
      <c r="E2" s="47" t="s">
        <v>244</v>
      </c>
      <c r="F2" s="47" t="s">
        <v>245</v>
      </c>
      <c r="G2" s="47" t="s">
        <v>246</v>
      </c>
      <c r="H2" s="57" t="s">
        <v>247</v>
      </c>
      <c r="I2" s="63" t="s">
        <v>248</v>
      </c>
      <c r="J2" s="64" t="s">
        <v>8</v>
      </c>
      <c r="K2" s="64" t="s">
        <v>12</v>
      </c>
    </row>
    <row r="3" s="42" customFormat="1" ht="24" customHeight="1" spans="1:11">
      <c r="A3" s="49" t="s">
        <v>249</v>
      </c>
      <c r="B3" s="50" t="s">
        <v>250</v>
      </c>
      <c r="C3" s="51">
        <v>300000</v>
      </c>
      <c r="D3" s="52">
        <v>0</v>
      </c>
      <c r="E3" s="52" t="s">
        <v>251</v>
      </c>
      <c r="F3" s="52" t="s">
        <v>251</v>
      </c>
      <c r="G3" s="50" t="s">
        <v>252</v>
      </c>
      <c r="H3" s="50" t="s">
        <v>253</v>
      </c>
      <c r="I3" s="65">
        <v>0</v>
      </c>
      <c r="J3" s="66" t="s">
        <v>254</v>
      </c>
      <c r="K3" s="66"/>
    </row>
    <row r="4" s="42" customFormat="1" ht="22.5" customHeight="1" spans="1:11">
      <c r="A4" s="49" t="s">
        <v>255</v>
      </c>
      <c r="B4" s="50" t="s">
        <v>256</v>
      </c>
      <c r="C4" s="51">
        <v>300000</v>
      </c>
      <c r="D4" s="52">
        <v>0</v>
      </c>
      <c r="E4" s="52" t="s">
        <v>251</v>
      </c>
      <c r="F4" s="52" t="s">
        <v>251</v>
      </c>
      <c r="G4" s="50" t="s">
        <v>257</v>
      </c>
      <c r="H4" s="50" t="s">
        <v>258</v>
      </c>
      <c r="I4" s="65">
        <v>0</v>
      </c>
      <c r="J4" s="66" t="s">
        <v>254</v>
      </c>
      <c r="K4" s="66"/>
    </row>
    <row r="5" s="42" customFormat="1" ht="22.5" customHeight="1" spans="1:11">
      <c r="A5" s="49" t="s">
        <v>259</v>
      </c>
      <c r="B5" s="50" t="s">
        <v>260</v>
      </c>
      <c r="C5" s="51">
        <v>300000</v>
      </c>
      <c r="D5" s="52">
        <v>0</v>
      </c>
      <c r="E5" s="52" t="s">
        <v>251</v>
      </c>
      <c r="F5" s="52" t="s">
        <v>251</v>
      </c>
      <c r="G5" s="50" t="s">
        <v>261</v>
      </c>
      <c r="H5" s="50" t="s">
        <v>258</v>
      </c>
      <c r="I5" s="65">
        <v>0</v>
      </c>
      <c r="J5" s="66" t="s">
        <v>254</v>
      </c>
      <c r="K5" s="66"/>
    </row>
    <row r="6" s="42" customFormat="1" ht="22.5" customHeight="1" spans="1:11">
      <c r="A6" s="49" t="s">
        <v>262</v>
      </c>
      <c r="B6" s="50" t="s">
        <v>263</v>
      </c>
      <c r="C6" s="51">
        <v>300000</v>
      </c>
      <c r="D6" s="52">
        <v>0</v>
      </c>
      <c r="E6" s="52" t="s">
        <v>251</v>
      </c>
      <c r="F6" s="52" t="s">
        <v>251</v>
      </c>
      <c r="G6" s="50" t="s">
        <v>264</v>
      </c>
      <c r="H6" s="50" t="s">
        <v>265</v>
      </c>
      <c r="I6" s="65">
        <v>0</v>
      </c>
      <c r="J6" s="66" t="s">
        <v>254</v>
      </c>
      <c r="K6" s="66"/>
    </row>
    <row r="7" s="42" customFormat="1" ht="22.5" customHeight="1" spans="1:11">
      <c r="A7" s="49" t="s">
        <v>266</v>
      </c>
      <c r="B7" s="50" t="s">
        <v>267</v>
      </c>
      <c r="C7" s="51">
        <v>300000</v>
      </c>
      <c r="D7" s="52">
        <v>0</v>
      </c>
      <c r="E7" s="52" t="s">
        <v>251</v>
      </c>
      <c r="F7" s="52" t="s">
        <v>251</v>
      </c>
      <c r="G7" s="50" t="s">
        <v>264</v>
      </c>
      <c r="H7" s="50" t="s">
        <v>265</v>
      </c>
      <c r="I7" s="65">
        <v>0</v>
      </c>
      <c r="J7" s="66" t="s">
        <v>254</v>
      </c>
      <c r="K7" s="66"/>
    </row>
    <row r="8" s="42" customFormat="1" ht="22.5" customHeight="1" spans="1:11">
      <c r="A8" s="49" t="s">
        <v>268</v>
      </c>
      <c r="B8" s="50" t="s">
        <v>269</v>
      </c>
      <c r="C8" s="51">
        <v>300000</v>
      </c>
      <c r="D8" s="52">
        <v>0</v>
      </c>
      <c r="E8" s="52" t="s">
        <v>251</v>
      </c>
      <c r="F8" s="52" t="s">
        <v>251</v>
      </c>
      <c r="G8" s="50" t="s">
        <v>270</v>
      </c>
      <c r="H8" s="50" t="s">
        <v>271</v>
      </c>
      <c r="I8" s="65">
        <v>0</v>
      </c>
      <c r="J8" s="66" t="s">
        <v>254</v>
      </c>
      <c r="K8" s="66"/>
    </row>
    <row r="9" s="42" customFormat="1" ht="22.5" customHeight="1" spans="1:11">
      <c r="A9" s="49" t="s">
        <v>272</v>
      </c>
      <c r="B9" s="50" t="s">
        <v>273</v>
      </c>
      <c r="C9" s="51">
        <v>300000</v>
      </c>
      <c r="D9" s="52">
        <v>0</v>
      </c>
      <c r="E9" s="52" t="s">
        <v>251</v>
      </c>
      <c r="F9" s="52" t="s">
        <v>274</v>
      </c>
      <c r="G9" s="50" t="s">
        <v>275</v>
      </c>
      <c r="H9" s="50" t="s">
        <v>276</v>
      </c>
      <c r="I9" s="65">
        <v>0</v>
      </c>
      <c r="J9" s="66" t="s">
        <v>254</v>
      </c>
      <c r="K9" s="66"/>
    </row>
    <row r="10" s="42" customFormat="1" ht="22.5" customHeight="1" spans="1:11">
      <c r="A10" s="49" t="s">
        <v>277</v>
      </c>
      <c r="B10" s="50" t="s">
        <v>278</v>
      </c>
      <c r="C10" s="51">
        <v>300000</v>
      </c>
      <c r="D10" s="52">
        <v>0</v>
      </c>
      <c r="E10" s="52" t="s">
        <v>274</v>
      </c>
      <c r="F10" s="52" t="s">
        <v>274</v>
      </c>
      <c r="G10" s="50" t="s">
        <v>279</v>
      </c>
      <c r="H10" s="50" t="s">
        <v>280</v>
      </c>
      <c r="I10" s="65">
        <v>2022.75</v>
      </c>
      <c r="J10" s="66" t="s">
        <v>254</v>
      </c>
      <c r="K10" s="66"/>
    </row>
    <row r="11" s="42" customFormat="1" ht="22.5" customHeight="1" spans="1:11">
      <c r="A11" s="49" t="s">
        <v>281</v>
      </c>
      <c r="B11" s="50" t="s">
        <v>282</v>
      </c>
      <c r="C11" s="51">
        <v>300000</v>
      </c>
      <c r="D11" s="52">
        <v>0</v>
      </c>
      <c r="E11" s="52" t="s">
        <v>274</v>
      </c>
      <c r="F11" s="52" t="s">
        <v>274</v>
      </c>
      <c r="G11" s="50" t="s">
        <v>279</v>
      </c>
      <c r="H11" s="50" t="s">
        <v>283</v>
      </c>
      <c r="I11" s="65">
        <v>2055.38</v>
      </c>
      <c r="J11" s="66" t="s">
        <v>254</v>
      </c>
      <c r="K11" s="66"/>
    </row>
    <row r="12" s="42" customFormat="1" ht="22.5" customHeight="1" spans="1:11">
      <c r="A12" s="49" t="s">
        <v>284</v>
      </c>
      <c r="B12" s="50" t="s">
        <v>285</v>
      </c>
      <c r="C12" s="51">
        <v>300000</v>
      </c>
      <c r="D12" s="52">
        <v>0</v>
      </c>
      <c r="E12" s="52" t="s">
        <v>274</v>
      </c>
      <c r="F12" s="52" t="s">
        <v>274</v>
      </c>
      <c r="G12" s="50" t="s">
        <v>286</v>
      </c>
      <c r="H12" s="50" t="s">
        <v>287</v>
      </c>
      <c r="I12" s="65">
        <v>2479.5</v>
      </c>
      <c r="J12" s="66" t="s">
        <v>254</v>
      </c>
      <c r="K12" s="66"/>
    </row>
    <row r="13" s="42" customFormat="1" ht="24" customHeight="1" spans="1:11">
      <c r="A13" s="49" t="s">
        <v>288</v>
      </c>
      <c r="B13" s="50" t="s">
        <v>289</v>
      </c>
      <c r="C13" s="53">
        <v>250000</v>
      </c>
      <c r="D13" s="52">
        <v>0</v>
      </c>
      <c r="E13" s="14" t="s">
        <v>274</v>
      </c>
      <c r="F13" s="14" t="s">
        <v>274</v>
      </c>
      <c r="G13" s="58" t="s">
        <v>290</v>
      </c>
      <c r="H13" s="58" t="s">
        <v>291</v>
      </c>
      <c r="I13" s="65">
        <v>2312.75</v>
      </c>
      <c r="J13" s="66" t="s">
        <v>254</v>
      </c>
      <c r="K13" s="66"/>
    </row>
    <row r="14" s="42" customFormat="1" ht="22.5" customHeight="1" spans="1:11">
      <c r="A14" s="49" t="s">
        <v>292</v>
      </c>
      <c r="B14" s="50" t="s">
        <v>293</v>
      </c>
      <c r="C14" s="51">
        <v>300000</v>
      </c>
      <c r="D14" s="52">
        <v>270000</v>
      </c>
      <c r="E14" s="59" t="s">
        <v>274</v>
      </c>
      <c r="F14" s="59" t="s">
        <v>274</v>
      </c>
      <c r="G14" s="60" t="s">
        <v>290</v>
      </c>
      <c r="H14" s="50" t="s">
        <v>291</v>
      </c>
      <c r="I14" s="65">
        <v>2838.38</v>
      </c>
      <c r="J14" s="66" t="s">
        <v>254</v>
      </c>
      <c r="K14" s="66"/>
    </row>
    <row r="15" s="42" customFormat="1" ht="22.5" customHeight="1" spans="1:11">
      <c r="A15" s="49" t="s">
        <v>294</v>
      </c>
      <c r="B15" s="50" t="s">
        <v>295</v>
      </c>
      <c r="C15" s="51">
        <v>300000</v>
      </c>
      <c r="D15" s="52">
        <v>270000</v>
      </c>
      <c r="E15" s="59" t="s">
        <v>274</v>
      </c>
      <c r="F15" s="59" t="s">
        <v>274</v>
      </c>
      <c r="G15" s="60" t="s">
        <v>296</v>
      </c>
      <c r="H15" s="50" t="s">
        <v>297</v>
      </c>
      <c r="I15" s="65">
        <v>2936.25</v>
      </c>
      <c r="J15" s="66" t="s">
        <v>254</v>
      </c>
      <c r="K15" s="66"/>
    </row>
    <row r="16" s="42" customFormat="1" ht="22.5" customHeight="1" spans="1:11">
      <c r="A16" s="49" t="s">
        <v>298</v>
      </c>
      <c r="B16" s="50" t="s">
        <v>299</v>
      </c>
      <c r="C16" s="51">
        <v>300000</v>
      </c>
      <c r="D16" s="52">
        <v>0</v>
      </c>
      <c r="E16" s="59" t="s">
        <v>274</v>
      </c>
      <c r="F16" s="59" t="s">
        <v>274</v>
      </c>
      <c r="G16" s="60" t="s">
        <v>300</v>
      </c>
      <c r="H16" s="50" t="s">
        <v>287</v>
      </c>
      <c r="I16" s="65">
        <v>2479.5</v>
      </c>
      <c r="J16" s="66" t="s">
        <v>254</v>
      </c>
      <c r="K16" s="66"/>
    </row>
    <row r="17" s="42" customFormat="1" ht="22.5" customHeight="1" spans="1:11">
      <c r="A17" s="49" t="s">
        <v>301</v>
      </c>
      <c r="B17" s="50" t="s">
        <v>302</v>
      </c>
      <c r="C17" s="51">
        <v>300000</v>
      </c>
      <c r="D17" s="52">
        <v>186253.52</v>
      </c>
      <c r="E17" s="61" t="s">
        <v>274</v>
      </c>
      <c r="F17" s="61" t="s">
        <v>274</v>
      </c>
      <c r="G17" s="50" t="s">
        <v>303</v>
      </c>
      <c r="H17" s="50" t="s">
        <v>304</v>
      </c>
      <c r="I17" s="65">
        <v>3066.76</v>
      </c>
      <c r="J17" s="66" t="s">
        <v>254</v>
      </c>
      <c r="K17" s="66"/>
    </row>
    <row r="18" s="42" customFormat="1" ht="22.5" customHeight="1" spans="1:11">
      <c r="A18" s="49" t="s">
        <v>305</v>
      </c>
      <c r="B18" s="50" t="s">
        <v>306</v>
      </c>
      <c r="C18" s="51">
        <v>300000</v>
      </c>
      <c r="D18" s="52">
        <v>250000</v>
      </c>
      <c r="E18" s="61" t="s">
        <v>274</v>
      </c>
      <c r="F18" s="61" t="s">
        <v>274</v>
      </c>
      <c r="G18" s="60" t="s">
        <v>307</v>
      </c>
      <c r="H18" s="50" t="s">
        <v>308</v>
      </c>
      <c r="I18" s="65">
        <v>2968.88</v>
      </c>
      <c r="J18" s="66" t="s">
        <v>254</v>
      </c>
      <c r="K18" s="66"/>
    </row>
    <row r="19" s="42" customFormat="1" ht="22.5" customHeight="1" spans="1:11">
      <c r="A19" s="49" t="s">
        <v>309</v>
      </c>
      <c r="B19" s="50" t="s">
        <v>310</v>
      </c>
      <c r="C19" s="51">
        <v>300000</v>
      </c>
      <c r="D19" s="52">
        <v>0</v>
      </c>
      <c r="E19" s="61" t="s">
        <v>274</v>
      </c>
      <c r="F19" s="61" t="s">
        <v>274</v>
      </c>
      <c r="G19" s="60" t="s">
        <v>307</v>
      </c>
      <c r="H19" s="50" t="s">
        <v>308</v>
      </c>
      <c r="I19" s="65">
        <v>3164.63</v>
      </c>
      <c r="J19" s="66" t="s">
        <v>254</v>
      </c>
      <c r="K19" s="66"/>
    </row>
    <row r="20" s="42" customFormat="1" ht="22.5" customHeight="1" spans="1:11">
      <c r="A20" s="49" t="s">
        <v>311</v>
      </c>
      <c r="B20" s="50" t="s">
        <v>312</v>
      </c>
      <c r="C20" s="51">
        <v>300000</v>
      </c>
      <c r="D20" s="52">
        <v>0</v>
      </c>
      <c r="E20" s="61" t="s">
        <v>274</v>
      </c>
      <c r="F20" s="61" t="s">
        <v>274</v>
      </c>
      <c r="G20" s="60" t="s">
        <v>307</v>
      </c>
      <c r="H20" s="50" t="s">
        <v>308</v>
      </c>
      <c r="I20" s="65">
        <v>3164.63</v>
      </c>
      <c r="J20" s="66" t="s">
        <v>254</v>
      </c>
      <c r="K20" s="66"/>
    </row>
    <row r="21" s="42" customFormat="1" ht="22.5" customHeight="1" spans="1:11">
      <c r="A21" s="49" t="s">
        <v>313</v>
      </c>
      <c r="B21" s="50" t="s">
        <v>314</v>
      </c>
      <c r="C21" s="51">
        <v>300000</v>
      </c>
      <c r="D21" s="52">
        <v>0</v>
      </c>
      <c r="E21" s="61" t="s">
        <v>274</v>
      </c>
      <c r="F21" s="61" t="s">
        <v>274</v>
      </c>
      <c r="G21" s="60" t="s">
        <v>315</v>
      </c>
      <c r="H21" s="50" t="s">
        <v>316</v>
      </c>
      <c r="I21" s="65">
        <v>3229.88</v>
      </c>
      <c r="J21" s="66" t="s">
        <v>254</v>
      </c>
      <c r="K21" s="66"/>
    </row>
    <row r="22" s="42" customFormat="1" ht="22.5" customHeight="1" spans="1:11">
      <c r="A22" s="49" t="s">
        <v>317</v>
      </c>
      <c r="B22" s="50" t="s">
        <v>318</v>
      </c>
      <c r="C22" s="51">
        <v>250000</v>
      </c>
      <c r="D22" s="52">
        <v>0</v>
      </c>
      <c r="E22" s="61" t="s">
        <v>274</v>
      </c>
      <c r="F22" s="61" t="s">
        <v>274</v>
      </c>
      <c r="G22" s="62" t="s">
        <v>315</v>
      </c>
      <c r="H22" s="50" t="s">
        <v>316</v>
      </c>
      <c r="I22" s="65">
        <v>2631.75</v>
      </c>
      <c r="J22" s="66" t="s">
        <v>254</v>
      </c>
      <c r="K22" s="66"/>
    </row>
    <row r="23" s="42" customFormat="1" ht="22.5" customHeight="1" spans="1:11">
      <c r="A23" s="49" t="s">
        <v>319</v>
      </c>
      <c r="B23" s="50" t="s">
        <v>320</v>
      </c>
      <c r="C23" s="51">
        <v>300000</v>
      </c>
      <c r="D23" s="52">
        <v>270000</v>
      </c>
      <c r="E23" s="61" t="s">
        <v>274</v>
      </c>
      <c r="F23" s="61">
        <v>0.02</v>
      </c>
      <c r="G23" s="50" t="s">
        <v>321</v>
      </c>
      <c r="H23" s="50" t="s">
        <v>322</v>
      </c>
      <c r="I23" s="65">
        <v>1375</v>
      </c>
      <c r="J23" s="66" t="s">
        <v>254</v>
      </c>
      <c r="K23" s="66"/>
    </row>
    <row r="24" s="42" customFormat="1" ht="22.5" customHeight="1" spans="1:11">
      <c r="A24" s="49" t="s">
        <v>323</v>
      </c>
      <c r="B24" s="54" t="s">
        <v>324</v>
      </c>
      <c r="C24" s="55">
        <v>300000</v>
      </c>
      <c r="D24" s="52">
        <v>275000</v>
      </c>
      <c r="E24" s="61" t="s">
        <v>274</v>
      </c>
      <c r="F24" s="61">
        <v>0.02</v>
      </c>
      <c r="G24" s="54" t="s">
        <v>325</v>
      </c>
      <c r="H24" s="54" t="s">
        <v>326</v>
      </c>
      <c r="I24" s="65">
        <v>1407.22</v>
      </c>
      <c r="J24" s="66" t="s">
        <v>254</v>
      </c>
      <c r="K24" s="66"/>
    </row>
    <row r="25" s="42" customFormat="1" ht="22.5" customHeight="1" spans="1:11">
      <c r="A25" s="49" t="s">
        <v>327</v>
      </c>
      <c r="B25" s="54" t="s">
        <v>328</v>
      </c>
      <c r="C25" s="55">
        <v>300000</v>
      </c>
      <c r="D25" s="52">
        <v>270000</v>
      </c>
      <c r="E25" s="61" t="s">
        <v>274</v>
      </c>
      <c r="F25" s="61">
        <v>0.02</v>
      </c>
      <c r="G25" s="62" t="s">
        <v>329</v>
      </c>
      <c r="H25" s="54" t="s">
        <v>330</v>
      </c>
      <c r="I25" s="65">
        <v>1395.33</v>
      </c>
      <c r="J25" s="66" t="s">
        <v>254</v>
      </c>
      <c r="K25" s="66"/>
    </row>
    <row r="26" s="42" customFormat="1" ht="22.5" customHeight="1" spans="1:11">
      <c r="A26" s="49" t="s">
        <v>331</v>
      </c>
      <c r="B26" s="50" t="s">
        <v>332</v>
      </c>
      <c r="C26" s="55">
        <v>300000</v>
      </c>
      <c r="D26" s="52">
        <v>276000</v>
      </c>
      <c r="E26" s="61" t="s">
        <v>274</v>
      </c>
      <c r="F26" s="61">
        <v>0.02</v>
      </c>
      <c r="G26" s="62" t="s">
        <v>333</v>
      </c>
      <c r="H26" s="54" t="s">
        <v>334</v>
      </c>
      <c r="I26" s="65">
        <v>1395.33</v>
      </c>
      <c r="J26" s="66" t="s">
        <v>254</v>
      </c>
      <c r="K26" s="66"/>
    </row>
    <row r="27" s="42" customFormat="1" ht="24" customHeight="1" spans="1:11">
      <c r="A27" s="49" t="s">
        <v>335</v>
      </c>
      <c r="B27" s="50" t="s">
        <v>336</v>
      </c>
      <c r="C27" s="55">
        <v>300000</v>
      </c>
      <c r="D27" s="52">
        <v>270000</v>
      </c>
      <c r="E27" s="61" t="s">
        <v>274</v>
      </c>
      <c r="F27" s="61">
        <v>0.02</v>
      </c>
      <c r="G27" s="62" t="s">
        <v>337</v>
      </c>
      <c r="H27" s="62" t="s">
        <v>338</v>
      </c>
      <c r="I27" s="65">
        <v>1385.33</v>
      </c>
      <c r="J27" s="66" t="s">
        <v>254</v>
      </c>
      <c r="K27" s="66"/>
    </row>
    <row r="28" s="42" customFormat="1" ht="24" customHeight="1" spans="1:11">
      <c r="A28" s="49" t="s">
        <v>339</v>
      </c>
      <c r="B28" s="50" t="s">
        <v>340</v>
      </c>
      <c r="C28" s="55">
        <v>250000</v>
      </c>
      <c r="D28" s="52">
        <v>226000</v>
      </c>
      <c r="E28" s="61" t="s">
        <v>274</v>
      </c>
      <c r="F28" s="61">
        <v>0.02</v>
      </c>
      <c r="G28" s="62" t="s">
        <v>341</v>
      </c>
      <c r="H28" s="50" t="s">
        <v>342</v>
      </c>
      <c r="I28" s="65">
        <v>1142.56</v>
      </c>
      <c r="J28" s="66" t="s">
        <v>254</v>
      </c>
      <c r="K28" s="66"/>
    </row>
    <row r="29" s="42" customFormat="1" ht="24" customHeight="1" spans="1:11">
      <c r="A29" s="49" t="s">
        <v>343</v>
      </c>
      <c r="B29" s="50" t="s">
        <v>344</v>
      </c>
      <c r="C29" s="51">
        <v>300000</v>
      </c>
      <c r="D29" s="52">
        <v>276000</v>
      </c>
      <c r="E29" s="61" t="s">
        <v>274</v>
      </c>
      <c r="F29" s="61">
        <v>0.02</v>
      </c>
      <c r="G29" s="62" t="s">
        <v>345</v>
      </c>
      <c r="H29" s="62" t="s">
        <v>346</v>
      </c>
      <c r="I29" s="65">
        <v>1395.33</v>
      </c>
      <c r="J29" s="66" t="s">
        <v>254</v>
      </c>
      <c r="K29" s="66"/>
    </row>
    <row r="30" s="42" customFormat="1" ht="24" customHeight="1" spans="1:11">
      <c r="A30" s="49" t="s">
        <v>347</v>
      </c>
      <c r="B30" s="50" t="s">
        <v>348</v>
      </c>
      <c r="C30" s="55">
        <v>300000</v>
      </c>
      <c r="D30" s="52">
        <v>276000</v>
      </c>
      <c r="E30" s="61" t="s">
        <v>274</v>
      </c>
      <c r="F30" s="61">
        <v>0.02</v>
      </c>
      <c r="G30" s="52" t="s">
        <v>345</v>
      </c>
      <c r="H30" s="52" t="s">
        <v>349</v>
      </c>
      <c r="I30" s="65">
        <v>1395.33</v>
      </c>
      <c r="J30" s="66" t="s">
        <v>254</v>
      </c>
      <c r="K30" s="66"/>
    </row>
    <row r="31" s="42" customFormat="1" ht="29.1" customHeight="1" spans="1:11">
      <c r="A31" s="52" t="s">
        <v>162</v>
      </c>
      <c r="B31" s="52"/>
      <c r="C31" s="56"/>
      <c r="D31" s="56">
        <f>SUM(D3:D30)</f>
        <v>3115253.52</v>
      </c>
      <c r="E31" s="56"/>
      <c r="F31" s="52"/>
      <c r="G31" s="52"/>
      <c r="H31" s="52"/>
      <c r="I31" s="67">
        <f>SUM(I3:I30)</f>
        <v>46242.47</v>
      </c>
      <c r="J31" s="52"/>
      <c r="K31" s="52"/>
    </row>
  </sheetData>
  <mergeCells count="1">
    <mergeCell ref="A1:K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workbookViewId="0">
      <selection activeCell="E5" sqref="E5"/>
    </sheetView>
  </sheetViews>
  <sheetFormatPr defaultColWidth="9" defaultRowHeight="14.25"/>
  <cols>
    <col min="1" max="1" width="9" style="29"/>
    <col min="2" max="2" width="27.375" style="29" customWidth="1"/>
    <col min="3" max="3" width="11.875" style="29" customWidth="1"/>
    <col min="4" max="5" width="9" style="29"/>
    <col min="6" max="6" width="12.625" style="29" customWidth="1"/>
    <col min="7" max="7" width="23" style="29" customWidth="1"/>
    <col min="8" max="8" width="12.625" style="29"/>
    <col min="9" max="9" width="11.5" style="29"/>
    <col min="10" max="11" width="12.625" style="29"/>
    <col min="12" max="12" width="9" style="29"/>
    <col min="13" max="13" width="12.625" style="29"/>
    <col min="14" max="14" width="9" style="29"/>
    <col min="15" max="16" width="12.625" style="29"/>
    <col min="17" max="16384" width="9" style="29"/>
  </cols>
  <sheetData>
    <row r="1" s="29" customFormat="1" ht="60" customHeight="1" spans="1:9">
      <c r="A1" s="31" t="s">
        <v>350</v>
      </c>
      <c r="B1" s="31"/>
      <c r="C1" s="31"/>
      <c r="D1" s="31"/>
      <c r="E1" s="31"/>
      <c r="F1" s="31"/>
      <c r="G1" s="31"/>
      <c r="H1" s="31"/>
      <c r="I1" s="31"/>
    </row>
    <row r="2" s="29" customFormat="1" ht="31.5" spans="1:13">
      <c r="A2" s="32" t="s">
        <v>1</v>
      </c>
      <c r="B2" s="32" t="s">
        <v>2</v>
      </c>
      <c r="C2" s="32" t="s">
        <v>4</v>
      </c>
      <c r="D2" s="32" t="s">
        <v>351</v>
      </c>
      <c r="E2" s="32" t="s">
        <v>6</v>
      </c>
      <c r="F2" s="32" t="s">
        <v>7</v>
      </c>
      <c r="G2" s="32" t="s">
        <v>8</v>
      </c>
      <c r="H2" s="32" t="s">
        <v>352</v>
      </c>
      <c r="I2" s="32" t="s">
        <v>353</v>
      </c>
      <c r="L2" s="39"/>
      <c r="M2" s="39"/>
    </row>
    <row r="3" s="30" customFormat="1" ht="31.5" spans="1:18">
      <c r="A3" s="33">
        <v>1</v>
      </c>
      <c r="B3" s="33" t="s">
        <v>354</v>
      </c>
      <c r="C3" s="33">
        <v>25</v>
      </c>
      <c r="D3" s="34">
        <v>0.039</v>
      </c>
      <c r="E3" s="34">
        <v>0.02</v>
      </c>
      <c r="F3" s="21">
        <v>44112</v>
      </c>
      <c r="G3" s="33" t="s">
        <v>355</v>
      </c>
      <c r="H3" s="36">
        <v>781.25</v>
      </c>
      <c r="I3" s="36">
        <v>400.64</v>
      </c>
      <c r="L3" s="40"/>
      <c r="M3" s="41"/>
      <c r="R3" s="40"/>
    </row>
    <row r="4" s="30" customFormat="1" ht="31.5" spans="1:18">
      <c r="A4" s="33">
        <v>2</v>
      </c>
      <c r="B4" s="33" t="s">
        <v>356</v>
      </c>
      <c r="C4" s="33">
        <v>320</v>
      </c>
      <c r="D4" s="34">
        <v>0.0385</v>
      </c>
      <c r="E4" s="37">
        <v>0.01925</v>
      </c>
      <c r="F4" s="21">
        <v>44145</v>
      </c>
      <c r="G4" s="33" t="s">
        <v>357</v>
      </c>
      <c r="H4" s="36">
        <v>19263.1</v>
      </c>
      <c r="I4" s="36">
        <v>9631.55</v>
      </c>
      <c r="L4" s="40"/>
      <c r="M4" s="40"/>
      <c r="R4" s="40"/>
    </row>
    <row r="5" s="30" customFormat="1" ht="31.5" spans="1:18">
      <c r="A5" s="33">
        <v>3</v>
      </c>
      <c r="B5" s="33" t="s">
        <v>358</v>
      </c>
      <c r="C5" s="33">
        <v>240</v>
      </c>
      <c r="D5" s="34">
        <v>0.054375</v>
      </c>
      <c r="E5" s="37">
        <v>0.01925</v>
      </c>
      <c r="F5" s="21">
        <v>44166</v>
      </c>
      <c r="G5" s="33" t="s">
        <v>359</v>
      </c>
      <c r="H5" s="36">
        <v>24565.96</v>
      </c>
      <c r="I5" s="36">
        <v>8696.91</v>
      </c>
      <c r="L5" s="40"/>
      <c r="M5" s="40"/>
      <c r="R5" s="40"/>
    </row>
    <row r="6" s="30" customFormat="1" ht="31.5" spans="1:18">
      <c r="A6" s="33">
        <v>4</v>
      </c>
      <c r="B6" s="33" t="s">
        <v>360</v>
      </c>
      <c r="C6" s="33">
        <v>30</v>
      </c>
      <c r="D6" s="34">
        <v>0.0385</v>
      </c>
      <c r="E6" s="34">
        <v>0.02</v>
      </c>
      <c r="F6" s="21">
        <v>44169</v>
      </c>
      <c r="G6" s="33" t="s">
        <v>361</v>
      </c>
      <c r="H6" s="36">
        <v>3280</v>
      </c>
      <c r="I6" s="36">
        <v>1706.49</v>
      </c>
      <c r="L6" s="40"/>
      <c r="M6" s="40"/>
      <c r="R6" s="40"/>
    </row>
    <row r="7" s="30" customFormat="1" ht="31.5" spans="1:18">
      <c r="A7" s="33">
        <v>5</v>
      </c>
      <c r="B7" s="33" t="s">
        <v>362</v>
      </c>
      <c r="C7" s="33">
        <v>410</v>
      </c>
      <c r="D7" s="34">
        <v>0.0385</v>
      </c>
      <c r="E7" s="37">
        <v>0.01925</v>
      </c>
      <c r="F7" s="21">
        <v>44194</v>
      </c>
      <c r="G7" s="33" t="s">
        <v>363</v>
      </c>
      <c r="H7" s="36">
        <v>37828.19</v>
      </c>
      <c r="I7" s="36">
        <v>18914.1</v>
      </c>
      <c r="L7" s="40"/>
      <c r="M7" s="40"/>
      <c r="R7" s="40"/>
    </row>
    <row r="8" s="30" customFormat="1" ht="31.5" spans="1:18">
      <c r="A8" s="33">
        <v>6</v>
      </c>
      <c r="B8" s="33" t="s">
        <v>364</v>
      </c>
      <c r="C8" s="33">
        <v>77</v>
      </c>
      <c r="D8" s="34">
        <v>0.0385</v>
      </c>
      <c r="E8" s="37">
        <v>0.01925</v>
      </c>
      <c r="F8" s="38">
        <v>44551</v>
      </c>
      <c r="G8" s="33" t="s">
        <v>365</v>
      </c>
      <c r="H8" s="36">
        <v>5031.11</v>
      </c>
      <c r="I8" s="36">
        <v>2515.56</v>
      </c>
      <c r="L8" s="40"/>
      <c r="M8" s="40"/>
      <c r="R8" s="40"/>
    </row>
    <row r="9" s="29" customFormat="1" ht="23" customHeight="1" spans="1:9">
      <c r="A9" s="35" t="s">
        <v>162</v>
      </c>
      <c r="B9" s="35"/>
      <c r="C9" s="35">
        <v>1102</v>
      </c>
      <c r="D9" s="35"/>
      <c r="E9" s="35"/>
      <c r="F9" s="35"/>
      <c r="G9" s="35"/>
      <c r="H9" s="36">
        <f>SUM(H3:H8)</f>
        <v>90749.61</v>
      </c>
      <c r="I9" s="36">
        <f>SUM(I3:I8)</f>
        <v>41865.25</v>
      </c>
    </row>
  </sheetData>
  <mergeCells count="1">
    <mergeCell ref="A1:I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H14" sqref="H14"/>
    </sheetView>
  </sheetViews>
  <sheetFormatPr defaultColWidth="9" defaultRowHeight="15.75"/>
  <cols>
    <col min="1" max="1" width="5.41666666666667" style="1" customWidth="1"/>
    <col min="2" max="2" width="31.75" style="1" customWidth="1"/>
    <col min="3" max="3" width="10.25" style="4" customWidth="1"/>
    <col min="4" max="4" width="9.5" style="5" customWidth="1"/>
    <col min="5" max="5" width="9.875" style="5" customWidth="1"/>
    <col min="6" max="6" width="12.75" style="1" customWidth="1"/>
    <col min="7" max="7" width="24" style="1" customWidth="1"/>
    <col min="8" max="8" width="14" style="4" customWidth="1"/>
    <col min="9" max="9" width="10.1" style="1" customWidth="1"/>
    <col min="10" max="10" width="12.625" style="1"/>
    <col min="11" max="16384" width="9" style="1"/>
  </cols>
  <sheetData>
    <row r="1" s="1" customFormat="1" ht="37.5" customHeight="1" spans="1:9">
      <c r="A1" s="6" t="s">
        <v>164</v>
      </c>
      <c r="B1" s="6"/>
      <c r="C1" s="7"/>
      <c r="D1" s="6"/>
      <c r="E1" s="6"/>
      <c r="F1" s="6"/>
      <c r="G1" s="6"/>
      <c r="H1" s="7"/>
      <c r="I1" s="6"/>
    </row>
    <row r="2" s="2" customFormat="1" ht="49" customHeight="1" spans="1:9">
      <c r="A2" s="8" t="s">
        <v>1</v>
      </c>
      <c r="B2" s="8" t="s">
        <v>2</v>
      </c>
      <c r="C2" s="9" t="s">
        <v>4</v>
      </c>
      <c r="D2" s="10" t="s">
        <v>5</v>
      </c>
      <c r="E2" s="10" t="s">
        <v>6</v>
      </c>
      <c r="F2" s="8" t="s">
        <v>7</v>
      </c>
      <c r="G2" s="8" t="s">
        <v>8</v>
      </c>
      <c r="H2" s="9" t="s">
        <v>366</v>
      </c>
      <c r="I2" s="8" t="s">
        <v>12</v>
      </c>
    </row>
    <row r="3" s="3" customFormat="1" ht="26" customHeight="1" spans="1:9">
      <c r="A3" s="11">
        <v>1</v>
      </c>
      <c r="B3" s="11" t="s">
        <v>367</v>
      </c>
      <c r="C3" s="12">
        <v>440</v>
      </c>
      <c r="D3" s="13" t="s">
        <v>274</v>
      </c>
      <c r="E3" s="13" t="s">
        <v>368</v>
      </c>
      <c r="F3" s="18">
        <v>44587</v>
      </c>
      <c r="G3" s="19" t="s">
        <v>369</v>
      </c>
      <c r="H3" s="20">
        <v>20425.9006321839</v>
      </c>
      <c r="I3" s="26"/>
    </row>
    <row r="4" s="3" customFormat="1" ht="27" customHeight="1" spans="1:9">
      <c r="A4" s="11">
        <v>2</v>
      </c>
      <c r="B4" s="11" t="s">
        <v>370</v>
      </c>
      <c r="C4" s="12">
        <v>460</v>
      </c>
      <c r="D4" s="13" t="s">
        <v>274</v>
      </c>
      <c r="E4" s="13" t="s">
        <v>368</v>
      </c>
      <c r="F4" s="21">
        <v>44581</v>
      </c>
      <c r="G4" s="19" t="s">
        <v>369</v>
      </c>
      <c r="H4" s="20">
        <v>21038.063908046</v>
      </c>
      <c r="I4" s="26"/>
    </row>
    <row r="5" s="3" customFormat="1" ht="27" customHeight="1" spans="1:9">
      <c r="A5" s="11">
        <v>3</v>
      </c>
      <c r="B5" s="11" t="s">
        <v>371</v>
      </c>
      <c r="C5" s="12">
        <v>420</v>
      </c>
      <c r="D5" s="13" t="s">
        <v>274</v>
      </c>
      <c r="E5" s="13" t="s">
        <v>368</v>
      </c>
      <c r="F5" s="21">
        <v>44376</v>
      </c>
      <c r="G5" s="19" t="s">
        <v>369</v>
      </c>
      <c r="H5" s="20">
        <v>18989.2974712644</v>
      </c>
      <c r="I5" s="26"/>
    </row>
    <row r="6" s="3" customFormat="1" ht="27" customHeight="1" spans="1:9">
      <c r="A6" s="11">
        <v>4</v>
      </c>
      <c r="B6" s="11" t="s">
        <v>372</v>
      </c>
      <c r="C6" s="12">
        <v>30</v>
      </c>
      <c r="D6" s="14">
        <v>0.0435</v>
      </c>
      <c r="E6" s="14">
        <v>0.02</v>
      </c>
      <c r="F6" s="22" t="s">
        <v>373</v>
      </c>
      <c r="G6" s="19" t="s">
        <v>374</v>
      </c>
      <c r="H6" s="20">
        <v>1407.97597701149</v>
      </c>
      <c r="I6" s="27"/>
    </row>
    <row r="7" s="3" customFormat="1" ht="27" customHeight="1" spans="1:9">
      <c r="A7" s="11">
        <v>5</v>
      </c>
      <c r="B7" s="11" t="s">
        <v>375</v>
      </c>
      <c r="C7" s="12">
        <v>30</v>
      </c>
      <c r="D7" s="14">
        <v>0.0435</v>
      </c>
      <c r="E7" s="14">
        <v>0.02</v>
      </c>
      <c r="F7" s="22" t="s">
        <v>376</v>
      </c>
      <c r="G7" s="19" t="s">
        <v>377</v>
      </c>
      <c r="H7" s="20">
        <v>1453.88833333333</v>
      </c>
      <c r="I7" s="27"/>
    </row>
    <row r="8" s="3" customFormat="1" ht="27" customHeight="1" spans="1:9">
      <c r="A8" s="11">
        <v>6</v>
      </c>
      <c r="B8" s="11" t="s">
        <v>378</v>
      </c>
      <c r="C8" s="12">
        <v>30</v>
      </c>
      <c r="D8" s="14">
        <v>0.0435</v>
      </c>
      <c r="E8" s="14">
        <v>0.02</v>
      </c>
      <c r="F8" s="22" t="s">
        <v>379</v>
      </c>
      <c r="G8" s="19" t="s">
        <v>369</v>
      </c>
      <c r="H8" s="20">
        <v>1325.55942528736</v>
      </c>
      <c r="I8" s="27"/>
    </row>
    <row r="9" s="3" customFormat="1" ht="27" customHeight="1" spans="1:9">
      <c r="A9" s="11">
        <v>7</v>
      </c>
      <c r="B9" s="11" t="s">
        <v>380</v>
      </c>
      <c r="C9" s="12">
        <v>30</v>
      </c>
      <c r="D9" s="14">
        <v>0.0435</v>
      </c>
      <c r="E9" s="14">
        <v>0.02</v>
      </c>
      <c r="F9" s="22" t="s">
        <v>381</v>
      </c>
      <c r="G9" s="19" t="s">
        <v>369</v>
      </c>
      <c r="H9" s="23">
        <v>1325.55942528736</v>
      </c>
      <c r="I9" s="27"/>
    </row>
    <row r="10" s="3" customFormat="1" ht="35" customHeight="1" spans="1:9">
      <c r="A10" s="11" t="s">
        <v>162</v>
      </c>
      <c r="B10" s="15" t="s">
        <v>382</v>
      </c>
      <c r="C10" s="16">
        <f>SUM(C3:C9)</f>
        <v>1440</v>
      </c>
      <c r="D10" s="17" t="s">
        <v>382</v>
      </c>
      <c r="E10" s="17" t="s">
        <v>382</v>
      </c>
      <c r="F10" s="11" t="s">
        <v>382</v>
      </c>
      <c r="G10" s="24" t="s">
        <v>382</v>
      </c>
      <c r="H10" s="25">
        <f>SUM(H3:H9)</f>
        <v>65966.2451724138</v>
      </c>
      <c r="I10" s="28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0000000</vt:lpstr>
      <vt:lpstr>泰业</vt:lpstr>
      <vt:lpstr>邮政</vt:lpstr>
      <vt:lpstr>农商行</vt:lpstr>
      <vt:lpstr>工行</vt:lpstr>
      <vt:lpstr>农行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cp:revision>1</cp:revision>
  <dcterms:created xsi:type="dcterms:W3CDTF">2007-03-21T18:02:00Z</dcterms:created>
  <cp:lastPrinted>2016-09-06T23:28:00Z</cp:lastPrinted>
  <dcterms:modified xsi:type="dcterms:W3CDTF">2024-02-02T11:05:36Z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D2E8A04FD3144F33A7AC96EEFACA21A6_13</vt:lpwstr>
  </property>
</Properties>
</file>