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77" firstSheet="1" activeTab="1"/>
  </bookViews>
  <sheets>
    <sheet name="0000000" sheetId="1" state="hidden" r:id="rId1"/>
    <sheet name="创业担保贷款贴息资金明细表（一）" sheetId="2" r:id="rId2"/>
    <sheet name="创业担保贷款贴息资金明细表（二）" sheetId="3" r:id="rId3"/>
    <sheet name="创业担保贷款贴息资金明细表（三）" sheetId="4" r:id="rId4"/>
    <sheet name="创业担保贷款贴息资金明细表（四）" sheetId="5" r:id="rId5"/>
    <sheet name="创业担保贷款贴息资金明细表（五）" sheetId="6" r:id="rId6"/>
  </sheets>
  <externalReferences>
    <externalReference r:id="rId9"/>
  </externalReferences>
  <definedNames>
    <definedName name="信贷系统数据">'[1]信贷系统数据'!$A:$XFD</definedName>
  </definedNames>
  <calcPr fullCalcOnLoad="1"/>
</workbook>
</file>

<file path=xl/sharedStrings.xml><?xml version="1.0" encoding="utf-8"?>
<sst xmlns="http://schemas.openxmlformats.org/spreadsheetml/2006/main" count="782" uniqueCount="368">
  <si>
    <t>创业担保贷款贴息资金明细表（一）</t>
  </si>
  <si>
    <t>序号</t>
  </si>
  <si>
    <t>姓名</t>
  </si>
  <si>
    <t>贷款金额（万元）</t>
  </si>
  <si>
    <t>贷款余额（万元）</t>
  </si>
  <si>
    <t>利率/年</t>
  </si>
  <si>
    <t>申请贴息利率/年</t>
  </si>
  <si>
    <t>发放时间</t>
  </si>
  <si>
    <t>计息起止日</t>
  </si>
  <si>
    <t>三季度付息额(此列隐藏）</t>
  </si>
  <si>
    <t>2023年三季度申请资金（元）</t>
  </si>
  <si>
    <t>参保情况</t>
  </si>
  <si>
    <t>陈增良</t>
  </si>
  <si>
    <t>2023-3-21至2023-6-20</t>
  </si>
  <si>
    <t>是</t>
  </si>
  <si>
    <t>欧阳可强</t>
  </si>
  <si>
    <t>2023-3-21至2023-6-29</t>
  </si>
  <si>
    <t>许渭</t>
  </si>
  <si>
    <t>2023-3-21至2023-6-30</t>
  </si>
  <si>
    <t>杨祖金</t>
  </si>
  <si>
    <t>2023-3-21至2023-7-3</t>
  </si>
  <si>
    <t>叶武彬</t>
  </si>
  <si>
    <t>梁旺馨</t>
  </si>
  <si>
    <t>2023-3-21至2023-7-6</t>
  </si>
  <si>
    <t>李建伟</t>
  </si>
  <si>
    <t>杨威勇</t>
  </si>
  <si>
    <t>欧阳航</t>
  </si>
  <si>
    <t>2023-3-21至2023-7-8</t>
  </si>
  <si>
    <t>温亦高</t>
  </si>
  <si>
    <t>张文武</t>
  </si>
  <si>
    <t>2023-3-21至2023-7-10</t>
  </si>
  <si>
    <t>邹小春</t>
  </si>
  <si>
    <t>龙川县麻布岗镇康禾种养农民专业合作社</t>
  </si>
  <si>
    <t>2023-6-21至2023-7-10</t>
  </si>
  <si>
    <t>赖坤豪</t>
  </si>
  <si>
    <t>2023-3-21至2023-7-14</t>
  </si>
  <si>
    <t>何世健</t>
  </si>
  <si>
    <t>2023-3-21至2023-7-15</t>
  </si>
  <si>
    <t>曾文帅</t>
  </si>
  <si>
    <t>2023-3-21至2023-7-17</t>
  </si>
  <si>
    <t>胡胜平</t>
  </si>
  <si>
    <t>潘怡</t>
  </si>
  <si>
    <t>2023-4-21至2023-7-21</t>
  </si>
  <si>
    <t>古志鹏</t>
  </si>
  <si>
    <t>2023-3-21至2023-7-22</t>
  </si>
  <si>
    <t>廖惠谊</t>
  </si>
  <si>
    <t>2023-3-21至2023-7-30</t>
  </si>
  <si>
    <t>黄衍强</t>
  </si>
  <si>
    <t>2023-3-21至2023-7-31</t>
  </si>
  <si>
    <t>赖航</t>
  </si>
  <si>
    <t>2023-3-21至2023-8-4</t>
  </si>
  <si>
    <t>王勤红</t>
  </si>
  <si>
    <t>2023-3-21至2023-8-11</t>
  </si>
  <si>
    <t>苏秀娇</t>
  </si>
  <si>
    <t>2023-3-21至2023-8-12</t>
  </si>
  <si>
    <t>赖海燕</t>
  </si>
  <si>
    <t>2023-3-21至2023-8-19</t>
  </si>
  <si>
    <t>邹秀霞</t>
  </si>
  <si>
    <t>2023-3-21至2023-8-21</t>
  </si>
  <si>
    <t>程宋英</t>
  </si>
  <si>
    <t>2023-3-21至2023-9-1</t>
  </si>
  <si>
    <t>叶敏</t>
  </si>
  <si>
    <t>王飞</t>
  </si>
  <si>
    <t>肖晓丽</t>
  </si>
  <si>
    <t>2023-3-21至2023-9-7</t>
  </si>
  <si>
    <t>河源市海邻八骏广告传媒有限公司</t>
  </si>
  <si>
    <t>2023-6-21至2023-9-20</t>
  </si>
  <si>
    <t>郭涛</t>
  </si>
  <si>
    <t>河源市泓辉纸品包装材料有限公司</t>
  </si>
  <si>
    <t>2023-4-21至2023-7-20</t>
  </si>
  <si>
    <t>刘立</t>
  </si>
  <si>
    <t>杨琴</t>
  </si>
  <si>
    <t>2022-3-21至2023-6-20</t>
  </si>
  <si>
    <t>赖诗敏</t>
  </si>
  <si>
    <t>2023-6-21至2023-9-06</t>
  </si>
  <si>
    <t>邓海峰</t>
  </si>
  <si>
    <t>杨鹏祥</t>
  </si>
  <si>
    <t>黄维</t>
  </si>
  <si>
    <t>李珊</t>
  </si>
  <si>
    <t>杨晓东</t>
  </si>
  <si>
    <t>2023-3-21至2023-9-20</t>
  </si>
  <si>
    <t>刘春花</t>
  </si>
  <si>
    <t>罗胜才</t>
  </si>
  <si>
    <t>叶演城</t>
  </si>
  <si>
    <t>殷倩</t>
  </si>
  <si>
    <t>钟惠卿</t>
  </si>
  <si>
    <t>张国葳</t>
  </si>
  <si>
    <t>2%</t>
  </si>
  <si>
    <t>2.15%</t>
  </si>
  <si>
    <t>4.15%</t>
  </si>
  <si>
    <t>张燕</t>
  </si>
  <si>
    <t>李加亮</t>
  </si>
  <si>
    <t>曾小燕</t>
  </si>
  <si>
    <t>河源世耀贸易有限公司</t>
  </si>
  <si>
    <t>郑驹</t>
  </si>
  <si>
    <t>潘海霞</t>
  </si>
  <si>
    <t>杨宙</t>
  </si>
  <si>
    <t>徐伟忠</t>
  </si>
  <si>
    <t>包方伟</t>
  </si>
  <si>
    <t>杨新礼</t>
  </si>
  <si>
    <t>杨惠</t>
  </si>
  <si>
    <t>凌招贤</t>
  </si>
  <si>
    <t>刘诗诗</t>
  </si>
  <si>
    <t>许展豪</t>
  </si>
  <si>
    <t>邹小兵</t>
  </si>
  <si>
    <t>黄雪军</t>
  </si>
  <si>
    <t>罗为</t>
  </si>
  <si>
    <t>李铭</t>
  </si>
  <si>
    <t>廖丹丹</t>
  </si>
  <si>
    <t>2023-5-25至2023-8-24</t>
  </si>
  <si>
    <t>肖日贵</t>
  </si>
  <si>
    <t>杨港</t>
  </si>
  <si>
    <t>刘峻妃</t>
  </si>
  <si>
    <t>叶锐</t>
  </si>
  <si>
    <t>袁剑桥</t>
  </si>
  <si>
    <t>杨新华</t>
  </si>
  <si>
    <t>2022-3-21至2023-09-20</t>
  </si>
  <si>
    <t>黄辉娥</t>
  </si>
  <si>
    <t>李秀兴</t>
  </si>
  <si>
    <t>赖帆</t>
  </si>
  <si>
    <t>郑子达</t>
  </si>
  <si>
    <t>吕建创</t>
  </si>
  <si>
    <t>河源市采顺商业发展有限公司</t>
  </si>
  <si>
    <t>河源市崇志文化传播有限公司</t>
  </si>
  <si>
    <t>朱辉密</t>
  </si>
  <si>
    <t>李丽</t>
  </si>
  <si>
    <t>谢雪海</t>
  </si>
  <si>
    <t>刘礼胜</t>
  </si>
  <si>
    <t>邓冬荣</t>
  </si>
  <si>
    <t>刘满</t>
  </si>
  <si>
    <t>李伟兵</t>
  </si>
  <si>
    <t>杨丽琼</t>
  </si>
  <si>
    <t>陈红秀</t>
  </si>
  <si>
    <t>陈衍山</t>
  </si>
  <si>
    <t>谭继庚</t>
  </si>
  <si>
    <t>吴利</t>
  </si>
  <si>
    <t>李钧</t>
  </si>
  <si>
    <t>刘丽莎</t>
  </si>
  <si>
    <t>叶利燕</t>
  </si>
  <si>
    <t>潘辉</t>
  </si>
  <si>
    <t>于晓佩</t>
  </si>
  <si>
    <t>黄跃</t>
  </si>
  <si>
    <t>蓝春晓</t>
  </si>
  <si>
    <t>叶常优</t>
  </si>
  <si>
    <t>黄燕花</t>
  </si>
  <si>
    <t>吴耀明</t>
  </si>
  <si>
    <t>黄洲华</t>
  </si>
  <si>
    <t>曾远俊</t>
  </si>
  <si>
    <t>陈日真</t>
  </si>
  <si>
    <t>钟爱</t>
  </si>
  <si>
    <t>李辉湖</t>
  </si>
  <si>
    <t>邹梓智</t>
  </si>
  <si>
    <t>丁远</t>
  </si>
  <si>
    <t>邱金波</t>
  </si>
  <si>
    <t>黄斌</t>
  </si>
  <si>
    <t>张立辉</t>
  </si>
  <si>
    <t>潘雄略</t>
  </si>
  <si>
    <t>陈燕娟</t>
  </si>
  <si>
    <t>朱繁</t>
  </si>
  <si>
    <t>合计</t>
  </si>
  <si>
    <t xml:space="preserve"> </t>
  </si>
  <si>
    <t>创业担保贷款贴息资金明细表（二）</t>
  </si>
  <si>
    <t>贷款金额</t>
  </si>
  <si>
    <t>本季度应计利息（元）</t>
  </si>
  <si>
    <r>
      <rPr>
        <sz val="10"/>
        <color indexed="8"/>
        <rFont val="宋体"/>
        <family val="0"/>
      </rPr>
      <t>叶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华</t>
    </r>
  </si>
  <si>
    <t>2023/7/1-2023/9/30</t>
  </si>
  <si>
    <r>
      <rPr>
        <sz val="10"/>
        <color indexed="8"/>
        <rFont val="宋体"/>
        <family val="0"/>
      </rPr>
      <t>万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燕</t>
    </r>
  </si>
  <si>
    <r>
      <rPr>
        <sz val="10"/>
        <color indexed="8"/>
        <rFont val="宋体"/>
        <family val="0"/>
      </rPr>
      <t>许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梅</t>
    </r>
  </si>
  <si>
    <r>
      <rPr>
        <sz val="10"/>
        <color indexed="8"/>
        <rFont val="宋体"/>
        <family val="0"/>
      </rPr>
      <t>王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培</t>
    </r>
  </si>
  <si>
    <r>
      <rPr>
        <sz val="10"/>
        <color indexed="8"/>
        <rFont val="宋体"/>
        <family val="0"/>
      </rPr>
      <t>李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彬</t>
    </r>
  </si>
  <si>
    <r>
      <rPr>
        <sz val="10"/>
        <color indexed="8"/>
        <rFont val="宋体"/>
        <family val="0"/>
      </rPr>
      <t>叶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平</t>
    </r>
  </si>
  <si>
    <r>
      <rPr>
        <sz val="10"/>
        <color indexed="8"/>
        <rFont val="宋体"/>
        <family val="0"/>
      </rPr>
      <t>张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中</t>
    </r>
  </si>
  <si>
    <r>
      <rPr>
        <sz val="10"/>
        <color indexed="8"/>
        <rFont val="宋体"/>
        <family val="0"/>
      </rPr>
      <t>陈</t>
    </r>
    <r>
      <rPr>
        <sz val="10"/>
        <color indexed="8"/>
        <rFont val="Andale WT"/>
        <family val="2"/>
      </rPr>
      <t>*</t>
    </r>
  </si>
  <si>
    <r>
      <rPr>
        <sz val="10"/>
        <color indexed="8"/>
        <rFont val="宋体"/>
        <family val="0"/>
      </rPr>
      <t>杨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旋</t>
    </r>
  </si>
  <si>
    <r>
      <rPr>
        <sz val="10"/>
        <color indexed="8"/>
        <rFont val="宋体"/>
        <family val="0"/>
      </rPr>
      <t>杨</t>
    </r>
    <r>
      <rPr>
        <sz val="10"/>
        <color indexed="8"/>
        <rFont val="Andale WT"/>
        <family val="2"/>
      </rPr>
      <t>*</t>
    </r>
  </si>
  <si>
    <r>
      <rPr>
        <sz val="10"/>
        <color indexed="8"/>
        <rFont val="宋体"/>
        <family val="0"/>
      </rPr>
      <t>徐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广</t>
    </r>
  </si>
  <si>
    <r>
      <rPr>
        <sz val="10"/>
        <color indexed="8"/>
        <rFont val="宋体"/>
        <family val="0"/>
      </rPr>
      <t>李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华</t>
    </r>
  </si>
  <si>
    <r>
      <rPr>
        <sz val="10"/>
        <color indexed="8"/>
        <rFont val="宋体"/>
        <family val="0"/>
      </rPr>
      <t>马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辉</t>
    </r>
  </si>
  <si>
    <t>2023/7/1-2023/8/12</t>
  </si>
  <si>
    <r>
      <rPr>
        <sz val="10"/>
        <color indexed="8"/>
        <rFont val="宋体"/>
        <family val="0"/>
      </rPr>
      <t>陈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平</t>
    </r>
  </si>
  <si>
    <t>2023/7/1-2023/8/14</t>
  </si>
  <si>
    <r>
      <rPr>
        <sz val="10"/>
        <color indexed="8"/>
        <rFont val="宋体"/>
        <family val="0"/>
      </rPr>
      <t>陈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梅</t>
    </r>
  </si>
  <si>
    <t>2023/7/1-2023/8/26</t>
  </si>
  <si>
    <r>
      <rPr>
        <sz val="10"/>
        <color indexed="8"/>
        <rFont val="宋体"/>
        <family val="0"/>
      </rPr>
      <t>刘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康</t>
    </r>
  </si>
  <si>
    <t>2023/7/1-2023/9/25</t>
  </si>
  <si>
    <r>
      <rPr>
        <sz val="10"/>
        <color indexed="8"/>
        <rFont val="宋体"/>
        <family val="0"/>
      </rPr>
      <t>古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华</t>
    </r>
  </si>
  <si>
    <r>
      <rPr>
        <sz val="10"/>
        <color indexed="8"/>
        <rFont val="宋体"/>
        <family val="0"/>
      </rPr>
      <t>邓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霞</t>
    </r>
  </si>
  <si>
    <r>
      <rPr>
        <sz val="10"/>
        <color indexed="8"/>
        <rFont val="宋体"/>
        <family val="0"/>
      </rPr>
      <t>许</t>
    </r>
    <r>
      <rPr>
        <sz val="10"/>
        <color indexed="8"/>
        <rFont val="Andale WT"/>
        <family val="2"/>
      </rPr>
      <t>*</t>
    </r>
  </si>
  <si>
    <r>
      <rPr>
        <sz val="10"/>
        <color indexed="8"/>
        <rFont val="宋体"/>
        <family val="0"/>
      </rPr>
      <t>陈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雄</t>
    </r>
  </si>
  <si>
    <r>
      <rPr>
        <sz val="10"/>
        <color indexed="8"/>
        <rFont val="宋体"/>
        <family val="0"/>
      </rPr>
      <t>丘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浩</t>
    </r>
  </si>
  <si>
    <r>
      <rPr>
        <sz val="10"/>
        <color indexed="8"/>
        <rFont val="宋体"/>
        <family val="0"/>
      </rPr>
      <t>刘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思</t>
    </r>
  </si>
  <si>
    <r>
      <rPr>
        <sz val="10"/>
        <color indexed="8"/>
        <rFont val="宋体"/>
        <family val="0"/>
      </rPr>
      <t>周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栋</t>
    </r>
  </si>
  <si>
    <r>
      <rPr>
        <sz val="10"/>
        <color indexed="8"/>
        <rFont val="宋体"/>
        <family val="0"/>
      </rPr>
      <t>吴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史</t>
    </r>
  </si>
  <si>
    <r>
      <rPr>
        <sz val="10"/>
        <color indexed="8"/>
        <rFont val="宋体"/>
        <family val="0"/>
      </rPr>
      <t>赖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浩</t>
    </r>
  </si>
  <si>
    <r>
      <rPr>
        <sz val="10"/>
        <color indexed="8"/>
        <rFont val="宋体"/>
        <family val="0"/>
      </rPr>
      <t>曾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敬</t>
    </r>
  </si>
  <si>
    <r>
      <rPr>
        <sz val="10"/>
        <color indexed="8"/>
        <rFont val="宋体"/>
        <family val="0"/>
      </rPr>
      <t>张</t>
    </r>
    <r>
      <rPr>
        <sz val="10"/>
        <color indexed="8"/>
        <rFont val="Andale WT"/>
        <family val="2"/>
      </rPr>
      <t>*</t>
    </r>
  </si>
  <si>
    <r>
      <rPr>
        <sz val="10"/>
        <color indexed="8"/>
        <rFont val="宋体"/>
        <family val="0"/>
      </rPr>
      <t>李</t>
    </r>
    <r>
      <rPr>
        <sz val="10"/>
        <color indexed="8"/>
        <rFont val="Andale WT"/>
        <family val="2"/>
      </rPr>
      <t>*</t>
    </r>
  </si>
  <si>
    <r>
      <rPr>
        <sz val="10"/>
        <color indexed="8"/>
        <rFont val="宋体"/>
        <family val="0"/>
      </rPr>
      <t>曹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杰</t>
    </r>
  </si>
  <si>
    <r>
      <rPr>
        <sz val="10"/>
        <color indexed="8"/>
        <rFont val="宋体"/>
        <family val="0"/>
      </rPr>
      <t>钟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安</t>
    </r>
  </si>
  <si>
    <r>
      <rPr>
        <sz val="10"/>
        <color indexed="8"/>
        <rFont val="宋体"/>
        <family val="0"/>
      </rPr>
      <t>廖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周</t>
    </r>
  </si>
  <si>
    <r>
      <rPr>
        <sz val="10"/>
        <color indexed="8"/>
        <rFont val="宋体"/>
        <family val="0"/>
      </rPr>
      <t>骆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强</t>
    </r>
  </si>
  <si>
    <r>
      <rPr>
        <sz val="10"/>
        <color indexed="8"/>
        <rFont val="宋体"/>
        <family val="0"/>
      </rPr>
      <t>黄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铃</t>
    </r>
  </si>
  <si>
    <r>
      <rPr>
        <sz val="10"/>
        <color indexed="8"/>
        <rFont val="宋体"/>
        <family val="0"/>
      </rPr>
      <t>吴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霞</t>
    </r>
  </si>
  <si>
    <r>
      <rPr>
        <sz val="10"/>
        <color indexed="8"/>
        <rFont val="宋体"/>
        <family val="0"/>
      </rPr>
      <t>李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辉</t>
    </r>
  </si>
  <si>
    <r>
      <rPr>
        <sz val="10"/>
        <color indexed="8"/>
        <rFont val="宋体"/>
        <family val="0"/>
      </rPr>
      <t>钟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芳</t>
    </r>
  </si>
  <si>
    <r>
      <rPr>
        <sz val="10"/>
        <color indexed="8"/>
        <rFont val="宋体"/>
        <family val="0"/>
      </rPr>
      <t>曾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红</t>
    </r>
  </si>
  <si>
    <r>
      <rPr>
        <sz val="10"/>
        <color indexed="8"/>
        <rFont val="宋体"/>
        <family val="0"/>
      </rPr>
      <t>丘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链</t>
    </r>
  </si>
  <si>
    <r>
      <rPr>
        <sz val="10"/>
        <color indexed="8"/>
        <rFont val="宋体"/>
        <family val="0"/>
      </rPr>
      <t>吴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辉</t>
    </r>
  </si>
  <si>
    <r>
      <rPr>
        <sz val="10"/>
        <color indexed="8"/>
        <rFont val="宋体"/>
        <family val="0"/>
      </rPr>
      <t>肖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宾</t>
    </r>
  </si>
  <si>
    <r>
      <rPr>
        <sz val="10"/>
        <color indexed="8"/>
        <rFont val="宋体"/>
        <family val="0"/>
      </rPr>
      <t>黄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华</t>
    </r>
  </si>
  <si>
    <t>2023/7/1-2023/7/21</t>
  </si>
  <si>
    <r>
      <rPr>
        <sz val="10"/>
        <color indexed="8"/>
        <rFont val="宋体"/>
        <family val="0"/>
      </rPr>
      <t>刘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娟</t>
    </r>
  </si>
  <si>
    <t>2023/7/1-2023/8/15</t>
  </si>
  <si>
    <r>
      <rPr>
        <sz val="10"/>
        <color indexed="8"/>
        <rFont val="宋体"/>
        <family val="0"/>
      </rPr>
      <t>刘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利</t>
    </r>
  </si>
  <si>
    <t>2023/7/1-2023/8/25</t>
  </si>
  <si>
    <r>
      <rPr>
        <sz val="10"/>
        <color indexed="8"/>
        <rFont val="宋体"/>
        <family val="0"/>
      </rPr>
      <t>黄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峰</t>
    </r>
  </si>
  <si>
    <t>2023/7/1-2023/9/22</t>
  </si>
  <si>
    <r>
      <rPr>
        <sz val="10"/>
        <color indexed="8"/>
        <rFont val="宋体"/>
        <family val="0"/>
      </rPr>
      <t>李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妹</t>
    </r>
  </si>
  <si>
    <r>
      <rPr>
        <sz val="10"/>
        <color indexed="8"/>
        <rFont val="宋体"/>
        <family val="0"/>
      </rPr>
      <t>古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琪</t>
    </r>
  </si>
  <si>
    <t>2023/7/1-2023/9/29</t>
  </si>
  <si>
    <r>
      <rPr>
        <sz val="10"/>
        <color indexed="8"/>
        <rFont val="宋体"/>
        <family val="0"/>
      </rPr>
      <t>曹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军</t>
    </r>
  </si>
  <si>
    <r>
      <rPr>
        <sz val="10"/>
        <color indexed="8"/>
        <rFont val="宋体"/>
        <family val="0"/>
      </rPr>
      <t>周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霞</t>
    </r>
  </si>
  <si>
    <r>
      <rPr>
        <sz val="10"/>
        <color indexed="8"/>
        <rFont val="宋体"/>
        <family val="0"/>
      </rPr>
      <t>黄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平</t>
    </r>
  </si>
  <si>
    <t>袁*贵</t>
  </si>
  <si>
    <t>杜*华</t>
  </si>
  <si>
    <t>李*集</t>
  </si>
  <si>
    <r>
      <rPr>
        <sz val="10"/>
        <color indexed="8"/>
        <rFont val="宋体"/>
        <family val="0"/>
      </rPr>
      <t>黄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远</t>
    </r>
  </si>
  <si>
    <r>
      <rPr>
        <sz val="10"/>
        <color indexed="8"/>
        <rFont val="宋体"/>
        <family val="0"/>
      </rPr>
      <t>罗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友</t>
    </r>
  </si>
  <si>
    <r>
      <rPr>
        <sz val="10"/>
        <color indexed="8"/>
        <rFont val="宋体"/>
        <family val="0"/>
      </rPr>
      <t>黄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寿</t>
    </r>
  </si>
  <si>
    <r>
      <rPr>
        <sz val="10"/>
        <color indexed="8"/>
        <rFont val="宋体"/>
        <family val="0"/>
      </rPr>
      <t>曾</t>
    </r>
    <r>
      <rPr>
        <sz val="10"/>
        <color indexed="8"/>
        <rFont val="Andale WT"/>
        <family val="2"/>
      </rPr>
      <t>*</t>
    </r>
    <r>
      <rPr>
        <sz val="10"/>
        <color indexed="8"/>
        <rFont val="宋体"/>
        <family val="0"/>
      </rPr>
      <t>云</t>
    </r>
  </si>
  <si>
    <t>创业担保贷款贴息资金明细表（三）</t>
  </si>
  <si>
    <t>还款方式</t>
  </si>
  <si>
    <t>贷款余额</t>
  </si>
  <si>
    <t>贷款利率</t>
  </si>
  <si>
    <t xml:space="preserve"> 贴息利率</t>
  </si>
  <si>
    <t>贷款起期</t>
  </si>
  <si>
    <t>贷款止期</t>
  </si>
  <si>
    <t>利息</t>
  </si>
  <si>
    <t>1</t>
  </si>
  <si>
    <t>黄锦标</t>
  </si>
  <si>
    <t>协议还款</t>
  </si>
  <si>
    <t>6.85%</t>
  </si>
  <si>
    <t>2020-05-28</t>
  </si>
  <si>
    <t>2023-05-27</t>
  </si>
  <si>
    <t>20230621-20230921</t>
  </si>
  <si>
    <t>2</t>
  </si>
  <si>
    <t>郑远雄</t>
  </si>
  <si>
    <t>2020-06-09</t>
  </si>
  <si>
    <t>2023-06-08</t>
  </si>
  <si>
    <t>3</t>
  </si>
  <si>
    <t>罗小娟</t>
  </si>
  <si>
    <t>2020-06-10</t>
  </si>
  <si>
    <t>4</t>
  </si>
  <si>
    <t>廖秀娥</t>
  </si>
  <si>
    <t>0</t>
  </si>
  <si>
    <t>2020-07-15</t>
  </si>
  <si>
    <t>2023-07-13</t>
  </si>
  <si>
    <t>5</t>
  </si>
  <si>
    <t>温惠青</t>
  </si>
  <si>
    <t>6</t>
  </si>
  <si>
    <t>陈雪霞</t>
  </si>
  <si>
    <t>2020-07-21</t>
  </si>
  <si>
    <t>2023-07-14</t>
  </si>
  <si>
    <t>7</t>
  </si>
  <si>
    <t>黄军强</t>
  </si>
  <si>
    <t>4.35%</t>
  </si>
  <si>
    <t>2020-09-11</t>
  </si>
  <si>
    <t>2023-09-10</t>
  </si>
  <si>
    <t>8</t>
  </si>
  <si>
    <t>罗良威</t>
  </si>
  <si>
    <t>2020-11-24</t>
  </si>
  <si>
    <t>2023-11-22</t>
  </si>
  <si>
    <t>9</t>
  </si>
  <si>
    <t>刘通</t>
  </si>
  <si>
    <t>2023-11-23</t>
  </si>
  <si>
    <t>10</t>
  </si>
  <si>
    <t>赖嘉欣</t>
  </si>
  <si>
    <t>2020-12-07</t>
  </si>
  <si>
    <t>2023-12-06</t>
  </si>
  <si>
    <t>11</t>
  </si>
  <si>
    <t>刘海明</t>
  </si>
  <si>
    <t>2020-12-18</t>
  </si>
  <si>
    <t>2023-12-17</t>
  </si>
  <si>
    <t>12</t>
  </si>
  <si>
    <t>周贤</t>
  </si>
  <si>
    <t>13</t>
  </si>
  <si>
    <t>丘智斌</t>
  </si>
  <si>
    <t>2020-12-22</t>
  </si>
  <si>
    <t>2023-12-20</t>
  </si>
  <si>
    <t>14</t>
  </si>
  <si>
    <t>刘锦辉</t>
  </si>
  <si>
    <t>2020-12-23</t>
  </si>
  <si>
    <t>15</t>
  </si>
  <si>
    <t>魏小云</t>
  </si>
  <si>
    <t>2020-12-25</t>
  </si>
  <si>
    <t>2023-12-24</t>
  </si>
  <si>
    <t>16</t>
  </si>
  <si>
    <t>李均荣</t>
  </si>
  <si>
    <t>2020-12-28</t>
  </si>
  <si>
    <t>2023-12-27</t>
  </si>
  <si>
    <t>17</t>
  </si>
  <si>
    <t>许笃永</t>
  </si>
  <si>
    <t>18</t>
  </si>
  <si>
    <t>陈宏佳</t>
  </si>
  <si>
    <t>19</t>
  </si>
  <si>
    <t>罗丽娜</t>
  </si>
  <si>
    <t>2020-12-31</t>
  </si>
  <si>
    <t>2023-12-29</t>
  </si>
  <si>
    <t>20</t>
  </si>
  <si>
    <t>缪嘉琪</t>
  </si>
  <si>
    <t>21</t>
  </si>
  <si>
    <t>蓝少陈</t>
  </si>
  <si>
    <t>2021-04-15</t>
  </si>
  <si>
    <t>2024-04-13</t>
  </si>
  <si>
    <t>22</t>
  </si>
  <si>
    <t>刘家富</t>
  </si>
  <si>
    <t>2021-05-10</t>
  </si>
  <si>
    <t>2024-05-09</t>
  </si>
  <si>
    <t>23</t>
  </si>
  <si>
    <t>刘素招</t>
  </si>
  <si>
    <t>2021-06-09</t>
  </si>
  <si>
    <t>2024-05-27</t>
  </si>
  <si>
    <t>24</t>
  </si>
  <si>
    <t>蓝晓琪</t>
  </si>
  <si>
    <t>2021-07-02</t>
  </si>
  <si>
    <t>2024-06-22</t>
  </si>
  <si>
    <t>25</t>
  </si>
  <si>
    <t>利国辉</t>
  </si>
  <si>
    <t>2021-06-04</t>
  </si>
  <si>
    <t>2024-06-03</t>
  </si>
  <si>
    <t>26</t>
  </si>
  <si>
    <t>吴伟金</t>
  </si>
  <si>
    <t>2021-06-25</t>
  </si>
  <si>
    <t>2024-06-24</t>
  </si>
  <si>
    <t>27</t>
  </si>
  <si>
    <t>张国强</t>
  </si>
  <si>
    <t xml:space="preserve">2021-07-28 </t>
  </si>
  <si>
    <t xml:space="preserve">2024-07-20 </t>
  </si>
  <si>
    <t>28</t>
  </si>
  <si>
    <t>张应权</t>
  </si>
  <si>
    <t xml:space="preserve">2024-07-25 </t>
  </si>
  <si>
    <t>创业担保贷款贴息资金明细表（四）</t>
  </si>
  <si>
    <t>执行利率/年</t>
  </si>
  <si>
    <r>
      <rPr>
        <b/>
        <sz val="12"/>
        <color indexed="8"/>
        <rFont val="宋体"/>
        <family val="0"/>
      </rPr>
      <t>应贴</t>
    </r>
    <r>
      <rPr>
        <b/>
        <sz val="12"/>
        <color indexed="8"/>
        <rFont val="宋体"/>
        <family val="0"/>
      </rPr>
      <t>利息（元）</t>
    </r>
  </si>
  <si>
    <t>陈思敏</t>
  </si>
  <si>
    <t>2023-07-01至2023-09-30</t>
  </si>
  <si>
    <t>河源市藤草教育咨询有限公司</t>
  </si>
  <si>
    <t>2023-06-22至2023-09-21</t>
  </si>
  <si>
    <t>广东大川会计师事务所(普通合伙)</t>
  </si>
  <si>
    <t>河源市英广硬质合金有限公司</t>
  </si>
  <si>
    <t>陈华英</t>
  </si>
  <si>
    <t>广东冠道建设工程检测有限公司</t>
  </si>
  <si>
    <t>河源市爱星宝宝投资咨询有限公司</t>
  </si>
  <si>
    <t>创业担保贷款贴息资金明细表（五）</t>
  </si>
  <si>
    <t>河源市慧君教育咨询服务有限公司</t>
  </si>
  <si>
    <t>1.925%</t>
  </si>
  <si>
    <t>2023-06-21至2023-09-20</t>
  </si>
  <si>
    <t>利斯泰精密模具（河源）有限公司</t>
  </si>
  <si>
    <t>广东绿洲建设工程有限公司</t>
  </si>
  <si>
    <t>张健华</t>
  </si>
  <si>
    <t>2020/12/22</t>
  </si>
  <si>
    <t>张松辉</t>
  </si>
  <si>
    <t>2020/12/25</t>
  </si>
  <si>
    <t>刘富文</t>
  </si>
  <si>
    <t>2021/08/23</t>
  </si>
  <si>
    <t>谢观浓</t>
  </si>
  <si>
    <t>2021/09/08</t>
  </si>
  <si>
    <t>-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</si>
</sst>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yyyy/m/d;@"/>
    <numFmt numFmtId="179" formatCode="0.000%"/>
    <numFmt numFmtId="180" formatCode="0.00_);[Red]\(0.00\)"/>
    <numFmt numFmtId="181" formatCode="&quot;&quot;\¥&quot;&quot;#,##0.00;&quot;&quot;\¥&quot;&quot;\-#,##0.00"/>
    <numFmt numFmtId="182" formatCode="#,##0.00%"/>
    <numFmt numFmtId="183" formatCode="0.0000_);[Red]\(0.0000\)"/>
    <numFmt numFmtId="184" formatCode="0.0000_ "/>
    <numFmt numFmtId="185" formatCode="m/d/yyyy"/>
    <numFmt numFmtId="186" formatCode="#,##0.0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0"/>
      <color indexed="8"/>
      <name val="Andale WT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Tahoma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0"/>
      <color theme="1"/>
      <name val="Tahoma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8"/>
      <color rgb="FF000000"/>
      <name val="宋体"/>
      <family val="0"/>
    </font>
    <font>
      <b/>
      <sz val="12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Andale WT"/>
      <family val="2"/>
    </font>
    <font>
      <sz val="10"/>
      <color rgb="FF000000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9" fillId="4" borderId="0" applyNumberFormat="0" applyBorder="0" applyAlignment="0" applyProtection="0"/>
    <xf numFmtId="0" fontId="23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2" fillId="0" borderId="1" applyNumberFormat="0" applyFill="0" applyAlignment="0" applyProtection="0"/>
    <xf numFmtId="0" fontId="19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25" fillId="14" borderId="3" applyNumberFormat="0" applyAlignment="0" applyProtection="0"/>
    <xf numFmtId="0" fontId="30" fillId="0" borderId="4" applyNumberFormat="0" applyFill="0" applyAlignment="0" applyProtection="0"/>
    <xf numFmtId="0" fontId="0" fillId="15" borderId="5" applyNumberFormat="0" applyFont="0" applyAlignment="0" applyProtection="0"/>
    <xf numFmtId="0" fontId="33" fillId="0" borderId="0" applyNumberFormat="0" applyFill="0" applyBorder="0" applyAlignment="0" applyProtection="0"/>
    <xf numFmtId="0" fontId="38" fillId="0" borderId="0">
      <alignment/>
      <protection/>
    </xf>
    <xf numFmtId="42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34" fillId="14" borderId="6" applyNumberFormat="0" applyAlignment="0" applyProtection="0"/>
    <xf numFmtId="0" fontId="1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3" applyNumberFormat="0" applyAlignment="0" applyProtection="0"/>
    <xf numFmtId="0" fontId="36" fillId="0" borderId="7" applyNumberFormat="0" applyFill="0" applyAlignment="0" applyProtection="0"/>
    <xf numFmtId="0" fontId="37" fillId="18" borderId="8" applyNumberFormat="0" applyAlignment="0" applyProtection="0"/>
    <xf numFmtId="0" fontId="2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9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9" fillId="21" borderId="0" applyNumberFormat="0" applyBorder="0" applyAlignment="0" applyProtection="0"/>
    <xf numFmtId="0" fontId="19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0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0" fillId="24" borderId="0" xfId="61" applyFont="1" applyFill="1" applyBorder="1" applyAlignment="1">
      <alignment vertical="center"/>
      <protection/>
    </xf>
    <xf numFmtId="49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NumberFormat="1" applyFont="1" applyFill="1" applyBorder="1" applyAlignment="1">
      <alignment horizontal="center" vertical="center"/>
      <protection/>
    </xf>
    <xf numFmtId="49" fontId="11" fillId="0" borderId="0" xfId="61" applyNumberFormat="1" applyFont="1" applyFill="1" applyBorder="1" applyAlignment="1">
      <alignment horizontal="center" vertical="center"/>
      <protection/>
    </xf>
    <xf numFmtId="49" fontId="10" fillId="0" borderId="10" xfId="51" applyNumberFormat="1" applyFont="1" applyFill="1" applyBorder="1" applyAlignment="1">
      <alignment horizontal="center" vertical="center" wrapText="1"/>
      <protection/>
    </xf>
    <xf numFmtId="0" fontId="10" fillId="0" borderId="10" xfId="51" applyNumberFormat="1" applyFont="1" applyFill="1" applyBorder="1" applyAlignment="1">
      <alignment horizontal="center" vertical="center" wrapText="1"/>
      <protection/>
    </xf>
    <xf numFmtId="49" fontId="1" fillId="0" borderId="10" xfId="51" applyNumberFormat="1" applyFont="1" applyFill="1" applyBorder="1" applyAlignment="1">
      <alignment horizontal="center" vertical="center" wrapText="1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0" fontId="1" fillId="0" borderId="10" xfId="61" applyNumberFormat="1" applyFont="1" applyFill="1" applyBorder="1" applyAlignment="1">
      <alignment horizontal="center" vertical="center"/>
      <protection/>
    </xf>
    <xf numFmtId="49" fontId="1" fillId="24" borderId="10" xfId="61" applyNumberFormat="1" applyFont="1" applyFill="1" applyBorder="1" applyAlignment="1">
      <alignment horizontal="center" vertical="center"/>
      <protection/>
    </xf>
    <xf numFmtId="49" fontId="1" fillId="24" borderId="10" xfId="51" applyNumberFormat="1" applyFont="1" applyFill="1" applyBorder="1" applyAlignment="1">
      <alignment horizontal="center" vertical="center" wrapText="1"/>
      <protection/>
    </xf>
    <xf numFmtId="0" fontId="1" fillId="24" borderId="10" xfId="61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67" applyNumberFormat="1" applyFont="1" applyFill="1" applyBorder="1" applyAlignment="1">
      <alignment horizontal="center" vertical="center"/>
      <protection/>
    </xf>
    <xf numFmtId="0" fontId="1" fillId="0" borderId="10" xfId="67" applyNumberFormat="1" applyFont="1" applyFill="1" applyBorder="1" applyAlignment="1">
      <alignment horizontal="center" vertical="center"/>
      <protection/>
    </xf>
    <xf numFmtId="49" fontId="0" fillId="0" borderId="10" xfId="61" applyNumberFormat="1" applyFont="1" applyFill="1" applyBorder="1" applyAlignment="1">
      <alignment horizontal="center" vertical="center"/>
      <protection/>
    </xf>
    <xf numFmtId="0" fontId="0" fillId="0" borderId="10" xfId="61" applyNumberFormat="1" applyFont="1" applyFill="1" applyBorder="1" applyAlignment="1">
      <alignment horizontal="center" vertical="center"/>
      <protection/>
    </xf>
    <xf numFmtId="49" fontId="0" fillId="24" borderId="10" xfId="61" applyNumberFormat="1" applyFont="1" applyFill="1" applyBorder="1" applyAlignment="1">
      <alignment horizontal="center" vertical="center"/>
      <protection/>
    </xf>
    <xf numFmtId="10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51" applyNumberFormat="1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/>
      <protection/>
    </xf>
    <xf numFmtId="10" fontId="1" fillId="0" borderId="10" xfId="51" applyNumberFormat="1" applyFont="1" applyFill="1" applyBorder="1" applyAlignment="1">
      <alignment horizontal="center" vertical="center" wrapText="1"/>
      <protection/>
    </xf>
    <xf numFmtId="49" fontId="1" fillId="0" borderId="10" xfId="51" applyNumberFormat="1" applyFont="1" applyFill="1" applyBorder="1" applyAlignment="1">
      <alignment horizontal="center" vertical="center"/>
      <protection/>
    </xf>
    <xf numFmtId="49" fontId="10" fillId="0" borderId="10" xfId="61" applyNumberFormat="1" applyFont="1" applyFill="1" applyBorder="1" applyAlignment="1">
      <alignment horizontal="center" vertical="center"/>
      <protection/>
    </xf>
    <xf numFmtId="0" fontId="10" fillId="0" borderId="10" xfId="61" applyNumberFormat="1" applyFont="1" applyFill="1" applyBorder="1" applyAlignment="1">
      <alignment horizontal="center" vertical="center" wrapText="1"/>
      <protection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180" fontId="0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 wrapText="1"/>
      <protection/>
    </xf>
    <xf numFmtId="180" fontId="2" fillId="0" borderId="1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44" fillId="24" borderId="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 wrapText="1"/>
    </xf>
    <xf numFmtId="181" fontId="46" fillId="24" borderId="10" xfId="0" applyNumberFormat="1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/>
    </xf>
    <xf numFmtId="4" fontId="47" fillId="24" borderId="10" xfId="0" applyNumberFormat="1" applyFont="1" applyFill="1" applyBorder="1" applyAlignment="1">
      <alignment horizontal="center" vertical="center"/>
    </xf>
    <xf numFmtId="176" fontId="45" fillId="24" borderId="10" xfId="0" applyNumberFormat="1" applyFont="1" applyFill="1" applyBorder="1" applyAlignment="1">
      <alignment horizontal="center" vertical="center" wrapText="1"/>
    </xf>
    <xf numFmtId="178" fontId="45" fillId="24" borderId="10" xfId="0" applyNumberFormat="1" applyFont="1" applyFill="1" applyBorder="1" applyAlignment="1">
      <alignment horizontal="center" vertical="center" wrapText="1"/>
    </xf>
    <xf numFmtId="182" fontId="47" fillId="24" borderId="10" xfId="0" applyNumberFormat="1" applyFont="1" applyFill="1" applyBorder="1" applyAlignment="1">
      <alignment horizontal="center" vertical="center"/>
    </xf>
    <xf numFmtId="178" fontId="47" fillId="24" borderId="10" xfId="0" applyNumberFormat="1" applyFont="1" applyFill="1" applyBorder="1" applyAlignment="1">
      <alignment horizontal="center" vertical="center"/>
    </xf>
    <xf numFmtId="176" fontId="46" fillId="24" borderId="10" xfId="0" applyNumberFormat="1" applyFont="1" applyFill="1" applyBorder="1" applyAlignment="1">
      <alignment horizontal="center" vertical="center" wrapText="1"/>
    </xf>
    <xf numFmtId="180" fontId="47" fillId="2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7" fontId="3" fillId="0" borderId="0" xfId="0" applyNumberFormat="1" applyFont="1" applyFill="1" applyAlignment="1">
      <alignment horizontal="center" vertical="center"/>
    </xf>
    <xf numFmtId="7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184" fontId="14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4" fontId="15" fillId="0" borderId="12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183" fontId="1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7" fontId="4" fillId="0" borderId="13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184" fontId="50" fillId="0" borderId="10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</cellXfs>
  <cellStyles count="81">
    <cellStyle name="Normal" xfId="0"/>
    <cellStyle name="常规_市中心_9" xfId="15"/>
    <cellStyle name="常规_市中心_8" xfId="16"/>
    <cellStyle name="常规_市中心_7" xfId="17"/>
    <cellStyle name="常规_市中心_6" xfId="18"/>
    <cellStyle name="@ET_Style?CF_Style_1" xfId="19"/>
    <cellStyle name="常规_市中心_5" xfId="20"/>
    <cellStyle name="常规_市中心_4" xfId="21"/>
    <cellStyle name="常规_市中心_3" xfId="22"/>
    <cellStyle name="常规_市中心_2" xfId="23"/>
    <cellStyle name="RowLevel_1" xfId="24"/>
    <cellStyle name="ColLevel_6" xfId="25"/>
    <cellStyle name="ColLevel_2" xfId="26"/>
    <cellStyle name="40% - 强调文字颜色 1" xfId="27"/>
    <cellStyle name="60% - 强调文字颜色 4" xfId="28"/>
    <cellStyle name="适中" xfId="29"/>
    <cellStyle name="警告文本" xfId="30"/>
    <cellStyle name="20% - 强调文字颜色 6" xfId="31"/>
    <cellStyle name="RowLevel_0" xfId="32"/>
    <cellStyle name="ColLevel_4" xfId="33"/>
    <cellStyle name="常规 3" xfId="34"/>
    <cellStyle name="差" xfId="35"/>
    <cellStyle name="RowLevel_6" xfId="36"/>
    <cellStyle name="强调文字颜色 2" xfId="37"/>
    <cellStyle name="汇总" xfId="38"/>
    <cellStyle name="强调文字颜色 5" xfId="39"/>
    <cellStyle name="20% - 强调文字颜色 1" xfId="40"/>
    <cellStyle name="40% - 强调文字颜色 4" xfId="41"/>
    <cellStyle name="标题 4" xfId="42"/>
    <cellStyle name="标题 2" xfId="43"/>
    <cellStyle name="ColLevel_0" xfId="44"/>
    <cellStyle name="Percent" xfId="45"/>
    <cellStyle name="Comma" xfId="46"/>
    <cellStyle name="RowLevel_4" xfId="47"/>
    <cellStyle name="Currency" xfId="48"/>
    <cellStyle name="好" xfId="49"/>
    <cellStyle name="60% - 强调文字颜色 3" xfId="50"/>
    <cellStyle name="常规_Sheet1" xfId="51"/>
    <cellStyle name="Comma [0]" xfId="52"/>
    <cellStyle name="60% - 强调文字颜色 1" xfId="53"/>
    <cellStyle name="计算" xfId="54"/>
    <cellStyle name="链接单元格" xfId="55"/>
    <cellStyle name="注释" xfId="56"/>
    <cellStyle name="解释性文本" xfId="57"/>
    <cellStyle name="Normal" xfId="58"/>
    <cellStyle name="Currency [0]" xfId="59"/>
    <cellStyle name="20% - 强调文字颜色 3" xfId="60"/>
    <cellStyle name="常规 10" xfId="61"/>
    <cellStyle name="40% - 强调文字颜色 6" xfId="62"/>
    <cellStyle name="输出" xfId="63"/>
    <cellStyle name="强调文字颜色 1" xfId="64"/>
    <cellStyle name="RowLevel_5" xfId="65"/>
    <cellStyle name="Hyperlink" xfId="66"/>
    <cellStyle name="常规 41" xfId="67"/>
    <cellStyle name="RowLevel_3" xfId="68"/>
    <cellStyle name="输入" xfId="69"/>
    <cellStyle name="标题 1" xfId="70"/>
    <cellStyle name="检查单元格" xfId="71"/>
    <cellStyle name="标题 3" xfId="72"/>
    <cellStyle name="Followed Hyperlink" xfId="73"/>
    <cellStyle name="标题" xfId="74"/>
    <cellStyle name="20% - 强调文字颜色 2" xfId="75"/>
    <cellStyle name="40% - 强调文字颜色 5" xfId="76"/>
    <cellStyle name="40% - 强调文字颜色 2" xfId="77"/>
    <cellStyle name="60% - 强调文字颜色 5" xfId="78"/>
    <cellStyle name="常规_市中心" xfId="79"/>
    <cellStyle name="ColLevel_3" xfId="80"/>
    <cellStyle name="常规 2" xfId="81"/>
    <cellStyle name="60% - 强调文字颜色 2" xfId="82"/>
    <cellStyle name="强调文字颜色 3" xfId="83"/>
    <cellStyle name="常规 4 2" xfId="84"/>
    <cellStyle name="ColLevel_1" xfId="85"/>
    <cellStyle name="40% - 强调文字颜色 3" xfId="86"/>
    <cellStyle name="60% - 强调文字颜色 6" xfId="87"/>
    <cellStyle name="强调文字颜色 4" xfId="88"/>
    <cellStyle name="20% - 强调文字颜色 4" xfId="89"/>
    <cellStyle name="20% - 强调文字颜色 5" xfId="90"/>
    <cellStyle name="强调文字颜色 6" xfId="91"/>
    <cellStyle name="ColLevel_5" xfId="92"/>
    <cellStyle name="常规_市中心_1" xfId="93"/>
    <cellStyle name="RowLevel_2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31</xdr:row>
      <xdr:rowOff>0</xdr:rowOff>
    </xdr:from>
    <xdr:ext cx="514350" cy="457200"/>
    <xdr:sp>
      <xdr:nvSpPr>
        <xdr:cNvPr id="1" name="Rectangle 41"/>
        <xdr:cNvSpPr>
          <a:spLocks/>
        </xdr:cNvSpPr>
      </xdr:nvSpPr>
      <xdr:spPr>
        <a:xfrm>
          <a:off x="2247900" y="10372725"/>
          <a:ext cx="5143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23&#24180;&#31532;3&#23395;&#24230;&#36148;&#24687;\&#20449;&#36151;&#21488;&#36134;%20&#26356;&#26032;&#33267;2022&#24180;5&#26376;31&#26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贷系统数据"/>
      <sheetName val="贷款清单"/>
      <sheetName val="贴现"/>
      <sheetName val="开立银行承兑汇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26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17"/>
  <sheetViews>
    <sheetView tabSelected="1" zoomScaleSheetLayoutView="100" workbookViewId="0" topLeftCell="A1">
      <selection activeCell="Q15" sqref="Q15"/>
    </sheetView>
  </sheetViews>
  <sheetFormatPr defaultColWidth="9.00390625" defaultRowHeight="14.25"/>
  <cols>
    <col min="1" max="1" width="4.875" style="87" customWidth="1"/>
    <col min="2" max="2" width="24.625" style="87" customWidth="1"/>
    <col min="3" max="3" width="12.875" style="87" customWidth="1"/>
    <col min="4" max="4" width="11.375" style="90" customWidth="1"/>
    <col min="5" max="6" width="9.50390625" style="91" customWidth="1"/>
    <col min="7" max="7" width="12.125" style="87" customWidth="1"/>
    <col min="8" max="8" width="17.625" style="87" customWidth="1"/>
    <col min="9" max="9" width="12.25390625" style="92" hidden="1" customWidth="1"/>
    <col min="10" max="10" width="12.75390625" style="93" customWidth="1"/>
    <col min="11" max="11" width="9.375" style="87" bestFit="1" customWidth="1"/>
    <col min="12" max="12" width="4.625" style="87" customWidth="1"/>
    <col min="13" max="13" width="9.00390625" style="91" hidden="1" customWidth="1"/>
    <col min="14" max="14" width="11.50390625" style="91" hidden="1" customWidth="1"/>
    <col min="15" max="16" width="9.00390625" style="87" hidden="1" customWidth="1"/>
    <col min="17" max="16384" width="9.00390625" style="87" customWidth="1"/>
  </cols>
  <sheetData>
    <row r="1" spans="1:14" s="87" customFormat="1" ht="33.75" customHeight="1">
      <c r="A1" s="94" t="s">
        <v>0</v>
      </c>
      <c r="B1" s="94"/>
      <c r="C1" s="94"/>
      <c r="D1" s="95"/>
      <c r="E1" s="101"/>
      <c r="F1" s="101"/>
      <c r="G1" s="94"/>
      <c r="H1" s="94"/>
      <c r="I1" s="101"/>
      <c r="J1" s="94"/>
      <c r="M1" s="91"/>
      <c r="N1" s="91"/>
    </row>
    <row r="2" spans="1:14" s="88" customFormat="1" ht="42.75" customHeight="1">
      <c r="A2" s="9" t="s">
        <v>1</v>
      </c>
      <c r="B2" s="9" t="s">
        <v>2</v>
      </c>
      <c r="C2" s="96" t="s">
        <v>3</v>
      </c>
      <c r="D2" s="96" t="s">
        <v>4</v>
      </c>
      <c r="E2" s="102" t="s">
        <v>5</v>
      </c>
      <c r="F2" s="102" t="s">
        <v>6</v>
      </c>
      <c r="G2" s="9" t="s">
        <v>7</v>
      </c>
      <c r="H2" s="103" t="s">
        <v>8</v>
      </c>
      <c r="I2" s="108" t="s">
        <v>9</v>
      </c>
      <c r="J2" s="109" t="s">
        <v>10</v>
      </c>
      <c r="K2" s="9" t="s">
        <v>11</v>
      </c>
      <c r="M2" s="114"/>
      <c r="N2" s="114"/>
    </row>
    <row r="3" spans="1:14" s="89" customFormat="1" ht="24.75" customHeight="1">
      <c r="A3" s="12">
        <v>1</v>
      </c>
      <c r="B3" s="97" t="s">
        <v>12</v>
      </c>
      <c r="C3" s="98">
        <v>30</v>
      </c>
      <c r="D3" s="99">
        <v>0</v>
      </c>
      <c r="E3" s="99">
        <v>7.75</v>
      </c>
      <c r="F3" s="99">
        <v>7.75</v>
      </c>
      <c r="G3" s="104">
        <v>44003</v>
      </c>
      <c r="H3" s="105" t="s">
        <v>13</v>
      </c>
      <c r="I3" s="110">
        <v>3144.78</v>
      </c>
      <c r="J3" s="110">
        <f aca="true" t="shared" si="0" ref="J3:J49">I3</f>
        <v>3144.78</v>
      </c>
      <c r="K3" s="111" t="s">
        <v>14</v>
      </c>
      <c r="M3" s="115"/>
      <c r="N3" s="115"/>
    </row>
    <row r="4" spans="1:14" s="89" customFormat="1" ht="24.75" customHeight="1">
      <c r="A4" s="12">
        <v>2</v>
      </c>
      <c r="B4" s="97" t="s">
        <v>15</v>
      </c>
      <c r="C4" s="98">
        <v>20</v>
      </c>
      <c r="D4" s="99">
        <v>0</v>
      </c>
      <c r="E4" s="99">
        <v>7.75</v>
      </c>
      <c r="F4" s="99">
        <v>7.75</v>
      </c>
      <c r="G4" s="104">
        <v>44011</v>
      </c>
      <c r="H4" s="105" t="s">
        <v>16</v>
      </c>
      <c r="I4" s="110">
        <v>1364</v>
      </c>
      <c r="J4" s="110">
        <f t="shared" si="0"/>
        <v>1364</v>
      </c>
      <c r="K4" s="111" t="s">
        <v>14</v>
      </c>
      <c r="M4" s="115"/>
      <c r="N4" s="115"/>
    </row>
    <row r="5" spans="1:14" s="89" customFormat="1" ht="24.75" customHeight="1">
      <c r="A5" s="12">
        <v>3</v>
      </c>
      <c r="B5" s="97" t="s">
        <v>17</v>
      </c>
      <c r="C5" s="98">
        <v>30</v>
      </c>
      <c r="D5" s="99">
        <v>0</v>
      </c>
      <c r="E5" s="99">
        <v>7.75</v>
      </c>
      <c r="F5" s="99">
        <v>7.75</v>
      </c>
      <c r="G5" s="104">
        <v>44012</v>
      </c>
      <c r="H5" s="105" t="s">
        <v>18</v>
      </c>
      <c r="I5" s="110">
        <v>3489.22</v>
      </c>
      <c r="J5" s="110">
        <f t="shared" si="0"/>
        <v>3489.22</v>
      </c>
      <c r="K5" s="111" t="s">
        <v>14</v>
      </c>
      <c r="M5" s="115"/>
      <c r="N5" s="115"/>
    </row>
    <row r="6" spans="1:14" s="89" customFormat="1" ht="24.75" customHeight="1">
      <c r="A6" s="12">
        <v>4</v>
      </c>
      <c r="B6" s="97" t="s">
        <v>19</v>
      </c>
      <c r="C6" s="98">
        <v>30</v>
      </c>
      <c r="D6" s="99">
        <v>15.161686</v>
      </c>
      <c r="E6" s="99">
        <v>7.75</v>
      </c>
      <c r="F6" s="99">
        <v>7.75</v>
      </c>
      <c r="G6" s="104">
        <v>44015</v>
      </c>
      <c r="H6" s="105" t="s">
        <v>20</v>
      </c>
      <c r="I6" s="110">
        <v>3740.67</v>
      </c>
      <c r="J6" s="110">
        <f t="shared" si="0"/>
        <v>3740.67</v>
      </c>
      <c r="K6" s="111" t="s">
        <v>14</v>
      </c>
      <c r="M6" s="115"/>
      <c r="N6" s="115"/>
    </row>
    <row r="7" spans="1:14" s="89" customFormat="1" ht="24.75" customHeight="1">
      <c r="A7" s="12">
        <v>5</v>
      </c>
      <c r="B7" s="97" t="s">
        <v>21</v>
      </c>
      <c r="C7" s="98">
        <v>30</v>
      </c>
      <c r="D7" s="99">
        <v>0</v>
      </c>
      <c r="E7" s="99">
        <v>7.75</v>
      </c>
      <c r="F7" s="99">
        <v>7.75</v>
      </c>
      <c r="G7" s="104">
        <v>44015</v>
      </c>
      <c r="H7" s="105" t="s">
        <v>20</v>
      </c>
      <c r="I7" s="110">
        <v>3706.22</v>
      </c>
      <c r="J7" s="110">
        <f t="shared" si="0"/>
        <v>3706.22</v>
      </c>
      <c r="K7" s="111" t="s">
        <v>14</v>
      </c>
      <c r="M7" s="115"/>
      <c r="N7" s="115"/>
    </row>
    <row r="8" spans="1:14" s="89" customFormat="1" ht="24.75" customHeight="1">
      <c r="A8" s="12">
        <v>6</v>
      </c>
      <c r="B8" s="97" t="s">
        <v>22</v>
      </c>
      <c r="C8" s="98">
        <v>15</v>
      </c>
      <c r="D8" s="99">
        <v>0</v>
      </c>
      <c r="E8" s="99">
        <v>7.75</v>
      </c>
      <c r="F8" s="99">
        <v>7.75</v>
      </c>
      <c r="G8" s="104">
        <v>44018</v>
      </c>
      <c r="H8" s="105" t="s">
        <v>23</v>
      </c>
      <c r="I8" s="110">
        <v>1922</v>
      </c>
      <c r="J8" s="110">
        <f t="shared" si="0"/>
        <v>1922</v>
      </c>
      <c r="K8" s="111" t="s">
        <v>14</v>
      </c>
      <c r="M8" s="115"/>
      <c r="N8" s="115"/>
    </row>
    <row r="9" spans="1:14" s="89" customFormat="1" ht="24.75" customHeight="1">
      <c r="A9" s="12">
        <v>7</v>
      </c>
      <c r="B9" s="97" t="s">
        <v>24</v>
      </c>
      <c r="C9" s="98">
        <v>15</v>
      </c>
      <c r="D9" s="99">
        <v>0</v>
      </c>
      <c r="E9" s="99">
        <v>7.75</v>
      </c>
      <c r="F9" s="99">
        <v>7.75</v>
      </c>
      <c r="G9" s="104">
        <v>44018</v>
      </c>
      <c r="H9" s="105" t="s">
        <v>23</v>
      </c>
      <c r="I9" s="110">
        <v>1922</v>
      </c>
      <c r="J9" s="110">
        <f t="shared" si="0"/>
        <v>1922</v>
      </c>
      <c r="K9" s="111" t="s">
        <v>14</v>
      </c>
      <c r="M9" s="115"/>
      <c r="N9" s="115"/>
    </row>
    <row r="10" spans="1:14" s="89" customFormat="1" ht="24.75" customHeight="1">
      <c r="A10" s="12">
        <v>8</v>
      </c>
      <c r="B10" s="97" t="s">
        <v>25</v>
      </c>
      <c r="C10" s="98">
        <v>30</v>
      </c>
      <c r="D10" s="99">
        <v>0</v>
      </c>
      <c r="E10" s="99">
        <v>7.75</v>
      </c>
      <c r="F10" s="99">
        <v>7.75</v>
      </c>
      <c r="G10" s="104">
        <v>44018</v>
      </c>
      <c r="H10" s="105" t="s">
        <v>23</v>
      </c>
      <c r="I10" s="110">
        <v>3844</v>
      </c>
      <c r="J10" s="110">
        <f t="shared" si="0"/>
        <v>3844</v>
      </c>
      <c r="K10" s="111" t="s">
        <v>14</v>
      </c>
      <c r="M10" s="115"/>
      <c r="N10" s="115"/>
    </row>
    <row r="11" spans="1:14" s="89" customFormat="1" ht="24.75" customHeight="1">
      <c r="A11" s="12">
        <v>9</v>
      </c>
      <c r="B11" s="97" t="s">
        <v>26</v>
      </c>
      <c r="C11" s="98">
        <v>30</v>
      </c>
      <c r="D11" s="99">
        <v>0</v>
      </c>
      <c r="E11" s="99">
        <v>7.75</v>
      </c>
      <c r="F11" s="99">
        <v>7.75</v>
      </c>
      <c r="G11" s="104">
        <v>44020</v>
      </c>
      <c r="H11" s="105" t="s">
        <v>27</v>
      </c>
      <c r="I11" s="110">
        <v>3912.89</v>
      </c>
      <c r="J11" s="110">
        <f t="shared" si="0"/>
        <v>3912.89</v>
      </c>
      <c r="K11" s="111" t="s">
        <v>14</v>
      </c>
      <c r="M11" s="115"/>
      <c r="N11" s="115"/>
    </row>
    <row r="12" spans="1:14" s="89" customFormat="1" ht="24.75" customHeight="1">
      <c r="A12" s="12">
        <v>10</v>
      </c>
      <c r="B12" s="97" t="s">
        <v>28</v>
      </c>
      <c r="C12" s="98">
        <v>20</v>
      </c>
      <c r="D12" s="99">
        <v>0</v>
      </c>
      <c r="E12" s="99">
        <v>7.75</v>
      </c>
      <c r="F12" s="99">
        <v>7.75</v>
      </c>
      <c r="G12" s="104">
        <v>44020</v>
      </c>
      <c r="H12" s="105" t="s">
        <v>27</v>
      </c>
      <c r="I12" s="110">
        <v>7233.33</v>
      </c>
      <c r="J12" s="110">
        <f t="shared" si="0"/>
        <v>7233.33</v>
      </c>
      <c r="K12" s="111" t="s">
        <v>14</v>
      </c>
      <c r="M12" s="115"/>
      <c r="N12" s="115"/>
    </row>
    <row r="13" spans="1:14" s="89" customFormat="1" ht="24.75" customHeight="1">
      <c r="A13" s="12">
        <v>11</v>
      </c>
      <c r="B13" s="97" t="s">
        <v>29</v>
      </c>
      <c r="C13" s="98">
        <v>30</v>
      </c>
      <c r="D13" s="99">
        <v>24.6</v>
      </c>
      <c r="E13" s="99">
        <v>7.75</v>
      </c>
      <c r="F13" s="99">
        <v>7.75</v>
      </c>
      <c r="G13" s="104">
        <v>44022</v>
      </c>
      <c r="H13" s="105" t="s">
        <v>30</v>
      </c>
      <c r="I13" s="110">
        <v>6362.32</v>
      </c>
      <c r="J13" s="110">
        <f t="shared" si="0"/>
        <v>6362.32</v>
      </c>
      <c r="K13" s="111" t="s">
        <v>14</v>
      </c>
      <c r="M13" s="115"/>
      <c r="N13" s="115"/>
    </row>
    <row r="14" spans="1:14" s="89" customFormat="1" ht="24.75" customHeight="1">
      <c r="A14" s="12">
        <v>12</v>
      </c>
      <c r="B14" s="97" t="s">
        <v>31</v>
      </c>
      <c r="C14" s="98">
        <v>25</v>
      </c>
      <c r="D14" s="99">
        <v>10.2</v>
      </c>
      <c r="E14" s="99">
        <v>7.75</v>
      </c>
      <c r="F14" s="99">
        <v>7.75</v>
      </c>
      <c r="G14" s="104">
        <v>44022</v>
      </c>
      <c r="H14" s="105" t="s">
        <v>30</v>
      </c>
      <c r="I14" s="110">
        <v>2786.99</v>
      </c>
      <c r="J14" s="110">
        <f t="shared" si="0"/>
        <v>2786.99</v>
      </c>
      <c r="K14" s="111" t="s">
        <v>14</v>
      </c>
      <c r="M14" s="115"/>
      <c r="N14" s="115"/>
    </row>
    <row r="15" spans="1:14" s="89" customFormat="1" ht="36" customHeight="1">
      <c r="A15" s="12">
        <v>13</v>
      </c>
      <c r="B15" s="97" t="s">
        <v>32</v>
      </c>
      <c r="C15" s="98">
        <v>130</v>
      </c>
      <c r="D15" s="99">
        <v>0</v>
      </c>
      <c r="E15" s="99">
        <v>7.75</v>
      </c>
      <c r="F15" s="99">
        <v>7.75</v>
      </c>
      <c r="G15" s="104">
        <v>44022</v>
      </c>
      <c r="H15" s="105" t="s">
        <v>33</v>
      </c>
      <c r="I15" s="110">
        <v>3476.74</v>
      </c>
      <c r="J15" s="110">
        <f t="shared" si="0"/>
        <v>3476.74</v>
      </c>
      <c r="K15" s="111" t="s">
        <v>14</v>
      </c>
      <c r="M15" s="115"/>
      <c r="N15" s="115"/>
    </row>
    <row r="16" spans="1:14" s="89" customFormat="1" ht="24.75" customHeight="1">
      <c r="A16" s="12">
        <v>14</v>
      </c>
      <c r="B16" s="97" t="s">
        <v>34</v>
      </c>
      <c r="C16" s="98">
        <v>30</v>
      </c>
      <c r="D16" s="99">
        <v>13.2</v>
      </c>
      <c r="E16" s="99">
        <v>7.75</v>
      </c>
      <c r="F16" s="99">
        <v>7.75</v>
      </c>
      <c r="G16" s="104">
        <v>44026</v>
      </c>
      <c r="H16" s="105" t="s">
        <v>35</v>
      </c>
      <c r="I16" s="110">
        <v>4093.72</v>
      </c>
      <c r="J16" s="110">
        <f t="shared" si="0"/>
        <v>4093.72</v>
      </c>
      <c r="K16" s="111" t="s">
        <v>14</v>
      </c>
      <c r="M16" s="115"/>
      <c r="N16" s="115"/>
    </row>
    <row r="17" spans="1:14" s="89" customFormat="1" ht="24.75" customHeight="1">
      <c r="A17" s="12">
        <v>15</v>
      </c>
      <c r="B17" s="97" t="s">
        <v>36</v>
      </c>
      <c r="C17" s="98">
        <v>30</v>
      </c>
      <c r="D17" s="99">
        <v>0</v>
      </c>
      <c r="E17" s="99">
        <v>7.75</v>
      </c>
      <c r="F17" s="99">
        <v>7.75</v>
      </c>
      <c r="G17" s="104">
        <v>44027</v>
      </c>
      <c r="H17" s="105" t="s">
        <v>37</v>
      </c>
      <c r="I17" s="110">
        <v>4154</v>
      </c>
      <c r="J17" s="110">
        <f t="shared" si="0"/>
        <v>4154</v>
      </c>
      <c r="K17" s="111" t="s">
        <v>14</v>
      </c>
      <c r="M17" s="115"/>
      <c r="N17" s="115"/>
    </row>
    <row r="18" spans="1:14" s="89" customFormat="1" ht="24.75" customHeight="1">
      <c r="A18" s="12">
        <v>16</v>
      </c>
      <c r="B18" s="97" t="s">
        <v>38</v>
      </c>
      <c r="C18" s="98">
        <v>30</v>
      </c>
      <c r="D18" s="99">
        <v>0</v>
      </c>
      <c r="E18" s="99">
        <v>7.75</v>
      </c>
      <c r="F18" s="99">
        <v>7.75</v>
      </c>
      <c r="G18" s="104">
        <v>44029</v>
      </c>
      <c r="H18" s="105" t="s">
        <v>39</v>
      </c>
      <c r="I18" s="110">
        <v>11431.25</v>
      </c>
      <c r="J18" s="110">
        <f t="shared" si="0"/>
        <v>11431.25</v>
      </c>
      <c r="K18" s="111" t="s">
        <v>14</v>
      </c>
      <c r="M18" s="115"/>
      <c r="N18" s="115"/>
    </row>
    <row r="19" spans="1:14" s="89" customFormat="1" ht="36" customHeight="1">
      <c r="A19" s="12">
        <v>17</v>
      </c>
      <c r="B19" s="97" t="s">
        <v>40</v>
      </c>
      <c r="C19" s="98">
        <v>30</v>
      </c>
      <c r="D19" s="99">
        <v>0</v>
      </c>
      <c r="E19" s="99">
        <v>7.75</v>
      </c>
      <c r="F19" s="99">
        <v>7.75</v>
      </c>
      <c r="G19" s="104">
        <v>44029</v>
      </c>
      <c r="H19" s="105" t="s">
        <v>39</v>
      </c>
      <c r="I19" s="110">
        <v>4222.89</v>
      </c>
      <c r="J19" s="110">
        <f t="shared" si="0"/>
        <v>4222.89</v>
      </c>
      <c r="K19" s="111" t="s">
        <v>14</v>
      </c>
      <c r="M19" s="115"/>
      <c r="N19" s="115"/>
    </row>
    <row r="20" spans="1:14" s="89" customFormat="1" ht="24.75" customHeight="1">
      <c r="A20" s="12">
        <v>18</v>
      </c>
      <c r="B20" s="97" t="s">
        <v>41</v>
      </c>
      <c r="C20" s="98">
        <v>30</v>
      </c>
      <c r="D20" s="99">
        <v>0</v>
      </c>
      <c r="E20" s="99">
        <v>7.75</v>
      </c>
      <c r="F20" s="99">
        <v>7.75</v>
      </c>
      <c r="G20" s="104">
        <v>44033</v>
      </c>
      <c r="H20" s="105" t="s">
        <v>42</v>
      </c>
      <c r="I20" s="110">
        <v>5877.08</v>
      </c>
      <c r="J20" s="110">
        <f t="shared" si="0"/>
        <v>5877.08</v>
      </c>
      <c r="K20" s="111" t="s">
        <v>14</v>
      </c>
      <c r="M20" s="115"/>
      <c r="N20" s="115"/>
    </row>
    <row r="21" spans="1:14" s="89" customFormat="1" ht="24.75" customHeight="1">
      <c r="A21" s="12">
        <v>19</v>
      </c>
      <c r="B21" s="97" t="s">
        <v>43</v>
      </c>
      <c r="C21" s="98">
        <v>30</v>
      </c>
      <c r="D21" s="99">
        <v>0</v>
      </c>
      <c r="E21" s="99">
        <v>7.75</v>
      </c>
      <c r="F21" s="99">
        <v>7.75</v>
      </c>
      <c r="G21" s="104">
        <v>44034</v>
      </c>
      <c r="H21" s="105" t="s">
        <v>44</v>
      </c>
      <c r="I21" s="110">
        <v>4395.11</v>
      </c>
      <c r="J21" s="110">
        <f t="shared" si="0"/>
        <v>4395.11</v>
      </c>
      <c r="K21" s="111" t="s">
        <v>14</v>
      </c>
      <c r="M21" s="115"/>
      <c r="N21" s="115"/>
    </row>
    <row r="22" spans="1:14" s="89" customFormat="1" ht="24.75" customHeight="1">
      <c r="A22" s="12">
        <v>20</v>
      </c>
      <c r="B22" s="97" t="s">
        <v>45</v>
      </c>
      <c r="C22" s="98">
        <v>30</v>
      </c>
      <c r="D22" s="99">
        <v>0</v>
      </c>
      <c r="E22" s="99">
        <v>7.75</v>
      </c>
      <c r="F22" s="99">
        <v>7.75</v>
      </c>
      <c r="G22" s="104">
        <v>44042</v>
      </c>
      <c r="H22" s="105" t="s">
        <v>46</v>
      </c>
      <c r="I22" s="110">
        <v>4670.67</v>
      </c>
      <c r="J22" s="110">
        <f t="shared" si="0"/>
        <v>4670.67</v>
      </c>
      <c r="K22" s="111" t="s">
        <v>14</v>
      </c>
      <c r="M22" s="115"/>
      <c r="N22" s="115"/>
    </row>
    <row r="23" spans="1:14" s="89" customFormat="1" ht="24.75" customHeight="1">
      <c r="A23" s="12">
        <v>21</v>
      </c>
      <c r="B23" s="97" t="s">
        <v>47</v>
      </c>
      <c r="C23" s="98">
        <v>20</v>
      </c>
      <c r="D23" s="99">
        <v>0</v>
      </c>
      <c r="E23" s="99">
        <v>7.75</v>
      </c>
      <c r="F23" s="99">
        <v>7.75</v>
      </c>
      <c r="G23" s="104">
        <v>44043</v>
      </c>
      <c r="H23" s="105" t="s">
        <v>48</v>
      </c>
      <c r="I23" s="110">
        <v>1854.83</v>
      </c>
      <c r="J23" s="110">
        <f t="shared" si="0"/>
        <v>1854.83</v>
      </c>
      <c r="K23" s="111" t="s">
        <v>14</v>
      </c>
      <c r="M23" s="115"/>
      <c r="N23" s="115"/>
    </row>
    <row r="24" spans="1:14" s="89" customFormat="1" ht="24.75" customHeight="1">
      <c r="A24" s="12">
        <v>22</v>
      </c>
      <c r="B24" s="97" t="s">
        <v>49</v>
      </c>
      <c r="C24" s="98">
        <v>30</v>
      </c>
      <c r="D24" s="99">
        <v>0</v>
      </c>
      <c r="E24" s="99">
        <v>7.75</v>
      </c>
      <c r="F24" s="99">
        <v>7.75</v>
      </c>
      <c r="G24" s="104">
        <v>44047</v>
      </c>
      <c r="H24" s="105" t="s">
        <v>50</v>
      </c>
      <c r="I24" s="110">
        <v>10591.67</v>
      </c>
      <c r="J24" s="110">
        <f t="shared" si="0"/>
        <v>10591.67</v>
      </c>
      <c r="K24" s="111" t="s">
        <v>14</v>
      </c>
      <c r="M24" s="115"/>
      <c r="N24" s="115"/>
    </row>
    <row r="25" spans="1:14" s="89" customFormat="1" ht="24.75" customHeight="1">
      <c r="A25" s="12">
        <v>23</v>
      </c>
      <c r="B25" s="97" t="s">
        <v>51</v>
      </c>
      <c r="C25" s="98">
        <v>30</v>
      </c>
      <c r="D25" s="99">
        <v>0</v>
      </c>
      <c r="E25" s="99">
        <v>7.75</v>
      </c>
      <c r="F25" s="99">
        <v>7.75</v>
      </c>
      <c r="G25" s="104">
        <v>44054</v>
      </c>
      <c r="H25" s="105" t="s">
        <v>52</v>
      </c>
      <c r="I25" s="110">
        <v>5189.06</v>
      </c>
      <c r="J25" s="110">
        <f t="shared" si="0"/>
        <v>5189.06</v>
      </c>
      <c r="K25" s="111" t="s">
        <v>14</v>
      </c>
      <c r="M25" s="115"/>
      <c r="N25" s="115"/>
    </row>
    <row r="26" spans="1:14" s="89" customFormat="1" ht="24.75" customHeight="1">
      <c r="A26" s="12">
        <v>24</v>
      </c>
      <c r="B26" s="97" t="s">
        <v>53</v>
      </c>
      <c r="C26" s="98">
        <v>30</v>
      </c>
      <c r="D26" s="99">
        <v>0</v>
      </c>
      <c r="E26" s="99">
        <v>7.75</v>
      </c>
      <c r="F26" s="99">
        <v>7.75</v>
      </c>
      <c r="G26" s="104">
        <v>44055</v>
      </c>
      <c r="H26" s="105" t="s">
        <v>54</v>
      </c>
      <c r="I26" s="110">
        <v>7261.75</v>
      </c>
      <c r="J26" s="110">
        <f t="shared" si="0"/>
        <v>7261.75</v>
      </c>
      <c r="K26" s="111" t="s">
        <v>14</v>
      </c>
      <c r="M26" s="115"/>
      <c r="N26" s="115"/>
    </row>
    <row r="27" spans="1:14" s="89" customFormat="1" ht="24.75" customHeight="1">
      <c r="A27" s="12">
        <v>25</v>
      </c>
      <c r="B27" s="97" t="s">
        <v>55</v>
      </c>
      <c r="C27" s="98">
        <v>30</v>
      </c>
      <c r="D27" s="99">
        <v>0</v>
      </c>
      <c r="E27" s="99">
        <v>4.3</v>
      </c>
      <c r="F27" s="99">
        <v>4.3</v>
      </c>
      <c r="G27" s="104">
        <v>44062</v>
      </c>
      <c r="H27" s="105" t="s">
        <v>56</v>
      </c>
      <c r="I27" s="110">
        <v>3031.98</v>
      </c>
      <c r="J27" s="110">
        <f t="shared" si="0"/>
        <v>3031.98</v>
      </c>
      <c r="K27" s="111" t="s">
        <v>14</v>
      </c>
      <c r="M27" s="115"/>
      <c r="N27" s="115"/>
    </row>
    <row r="28" spans="1:14" s="89" customFormat="1" ht="24.75" customHeight="1">
      <c r="A28" s="12">
        <v>26</v>
      </c>
      <c r="B28" s="97" t="s">
        <v>57</v>
      </c>
      <c r="C28" s="98">
        <v>30</v>
      </c>
      <c r="D28" s="99">
        <v>0</v>
      </c>
      <c r="E28" s="99">
        <v>4.3</v>
      </c>
      <c r="F28" s="99">
        <v>4.3</v>
      </c>
      <c r="G28" s="104">
        <v>44064</v>
      </c>
      <c r="H28" s="105" t="s">
        <v>58</v>
      </c>
      <c r="I28" s="110">
        <v>3673.28</v>
      </c>
      <c r="J28" s="110">
        <f t="shared" si="0"/>
        <v>3673.28</v>
      </c>
      <c r="K28" s="111" t="s">
        <v>14</v>
      </c>
      <c r="M28" s="115"/>
      <c r="N28" s="115"/>
    </row>
    <row r="29" spans="1:14" s="89" customFormat="1" ht="24.75" customHeight="1">
      <c r="A29" s="12">
        <v>27</v>
      </c>
      <c r="B29" s="97" t="s">
        <v>59</v>
      </c>
      <c r="C29" s="98">
        <v>30</v>
      </c>
      <c r="D29" s="99">
        <v>0</v>
      </c>
      <c r="E29" s="99">
        <v>4.3</v>
      </c>
      <c r="F29" s="99">
        <v>4.3</v>
      </c>
      <c r="G29" s="104">
        <v>44075</v>
      </c>
      <c r="H29" s="105" t="s">
        <v>60</v>
      </c>
      <c r="I29" s="110">
        <v>3353.52</v>
      </c>
      <c r="J29" s="110">
        <f t="shared" si="0"/>
        <v>3353.52</v>
      </c>
      <c r="K29" s="111" t="s">
        <v>14</v>
      </c>
      <c r="M29" s="115"/>
      <c r="N29" s="115"/>
    </row>
    <row r="30" spans="1:14" s="89" customFormat="1" ht="24.75" customHeight="1">
      <c r="A30" s="12">
        <v>28</v>
      </c>
      <c r="B30" s="97" t="s">
        <v>61</v>
      </c>
      <c r="C30" s="98">
        <v>30</v>
      </c>
      <c r="D30" s="99">
        <v>0</v>
      </c>
      <c r="E30" s="99">
        <v>4.3</v>
      </c>
      <c r="F30" s="99">
        <v>4.3</v>
      </c>
      <c r="G30" s="104">
        <v>44075</v>
      </c>
      <c r="H30" s="105" t="s">
        <v>60</v>
      </c>
      <c r="I30" s="110">
        <v>3353.52</v>
      </c>
      <c r="J30" s="110">
        <f t="shared" si="0"/>
        <v>3353.52</v>
      </c>
      <c r="K30" s="111" t="s">
        <v>14</v>
      </c>
      <c r="M30" s="115"/>
      <c r="N30" s="115"/>
    </row>
    <row r="31" spans="1:14" s="89" customFormat="1" ht="24.75" customHeight="1">
      <c r="A31" s="12">
        <v>29</v>
      </c>
      <c r="B31" s="97" t="s">
        <v>62</v>
      </c>
      <c r="C31" s="98">
        <v>15</v>
      </c>
      <c r="D31" s="99">
        <v>0</v>
      </c>
      <c r="E31" s="99">
        <v>4.3</v>
      </c>
      <c r="F31" s="99">
        <v>4.3</v>
      </c>
      <c r="G31" s="104">
        <v>44075</v>
      </c>
      <c r="H31" s="105" t="s">
        <v>60</v>
      </c>
      <c r="I31" s="110">
        <v>415.19</v>
      </c>
      <c r="J31" s="110">
        <f t="shared" si="0"/>
        <v>415.19</v>
      </c>
      <c r="K31" s="111" t="s">
        <v>14</v>
      </c>
      <c r="M31" s="115"/>
      <c r="N31" s="115"/>
    </row>
    <row r="32" spans="1:14" s="89" customFormat="1" ht="24.75" customHeight="1">
      <c r="A32" s="12">
        <v>30</v>
      </c>
      <c r="B32" s="97" t="s">
        <v>63</v>
      </c>
      <c r="C32" s="98">
        <v>30</v>
      </c>
      <c r="D32" s="99">
        <v>0</v>
      </c>
      <c r="E32" s="99">
        <v>4.3</v>
      </c>
      <c r="F32" s="99">
        <v>4.3</v>
      </c>
      <c r="G32" s="104">
        <v>44081</v>
      </c>
      <c r="H32" s="105" t="s">
        <v>64</v>
      </c>
      <c r="I32" s="110">
        <v>4061.11</v>
      </c>
      <c r="J32" s="110">
        <f t="shared" si="0"/>
        <v>4061.11</v>
      </c>
      <c r="K32" s="111" t="s">
        <v>14</v>
      </c>
      <c r="M32" s="115"/>
      <c r="N32" s="115"/>
    </row>
    <row r="33" spans="1:14" s="89" customFormat="1" ht="24.75" customHeight="1">
      <c r="A33" s="12">
        <v>31</v>
      </c>
      <c r="B33" s="97" t="s">
        <v>65</v>
      </c>
      <c r="C33" s="98">
        <v>90</v>
      </c>
      <c r="D33" s="99">
        <v>57</v>
      </c>
      <c r="E33" s="99">
        <v>4.35</v>
      </c>
      <c r="F33" s="99">
        <v>4.35</v>
      </c>
      <c r="G33" s="104">
        <v>44103</v>
      </c>
      <c r="H33" s="105" t="s">
        <v>66</v>
      </c>
      <c r="I33" s="110">
        <v>6369.14</v>
      </c>
      <c r="J33" s="110">
        <f t="shared" si="0"/>
        <v>6369.14</v>
      </c>
      <c r="K33" s="111" t="s">
        <v>14</v>
      </c>
      <c r="M33" s="115"/>
      <c r="N33" s="115"/>
    </row>
    <row r="34" spans="1:14" s="89" customFormat="1" ht="24.75" customHeight="1">
      <c r="A34" s="12">
        <v>32</v>
      </c>
      <c r="B34" s="97" t="s">
        <v>67</v>
      </c>
      <c r="C34" s="98">
        <v>30</v>
      </c>
      <c r="D34" s="99">
        <v>16.8</v>
      </c>
      <c r="E34" s="99">
        <v>4.15</v>
      </c>
      <c r="F34" s="99">
        <v>4.15</v>
      </c>
      <c r="G34" s="104">
        <v>44147</v>
      </c>
      <c r="H34" s="105" t="s">
        <v>13</v>
      </c>
      <c r="I34" s="110">
        <v>1951.42</v>
      </c>
      <c r="J34" s="110">
        <f t="shared" si="0"/>
        <v>1951.42</v>
      </c>
      <c r="K34" s="111" t="s">
        <v>14</v>
      </c>
      <c r="M34" s="115"/>
      <c r="N34" s="115"/>
    </row>
    <row r="35" spans="1:14" s="89" customFormat="1" ht="24.75" customHeight="1">
      <c r="A35" s="12">
        <v>33</v>
      </c>
      <c r="B35" s="97" t="s">
        <v>68</v>
      </c>
      <c r="C35" s="98">
        <v>170</v>
      </c>
      <c r="D35" s="99">
        <v>142</v>
      </c>
      <c r="E35" s="99">
        <v>4.15</v>
      </c>
      <c r="F35" s="99">
        <v>4.15</v>
      </c>
      <c r="G35" s="104">
        <v>44169</v>
      </c>
      <c r="H35" s="105" t="s">
        <v>69</v>
      </c>
      <c r="I35" s="110">
        <v>14952.68</v>
      </c>
      <c r="J35" s="110">
        <f t="shared" si="0"/>
        <v>14952.68</v>
      </c>
      <c r="K35" s="111" t="s">
        <v>14</v>
      </c>
      <c r="M35" s="115"/>
      <c r="N35" s="115"/>
    </row>
    <row r="36" spans="1:14" s="89" customFormat="1" ht="24.75" customHeight="1">
      <c r="A36" s="12">
        <v>34</v>
      </c>
      <c r="B36" s="97" t="s">
        <v>70</v>
      </c>
      <c r="C36" s="98">
        <v>30</v>
      </c>
      <c r="D36" s="99">
        <v>17.2</v>
      </c>
      <c r="E36" s="99">
        <v>4.15</v>
      </c>
      <c r="F36" s="99">
        <v>4.15</v>
      </c>
      <c r="G36" s="104">
        <v>44172</v>
      </c>
      <c r="H36" s="105" t="s">
        <v>13</v>
      </c>
      <c r="I36" s="110">
        <v>1993.84</v>
      </c>
      <c r="J36" s="110">
        <f t="shared" si="0"/>
        <v>1993.84</v>
      </c>
      <c r="K36" s="111" t="s">
        <v>14</v>
      </c>
      <c r="M36" s="115"/>
      <c r="N36" s="115"/>
    </row>
    <row r="37" spans="1:14" s="89" customFormat="1" ht="24.75" customHeight="1">
      <c r="A37" s="12">
        <v>35</v>
      </c>
      <c r="B37" s="97" t="s">
        <v>71</v>
      </c>
      <c r="C37" s="98">
        <v>20</v>
      </c>
      <c r="D37" s="99">
        <v>16.8</v>
      </c>
      <c r="E37" s="99">
        <v>4.15</v>
      </c>
      <c r="F37" s="99">
        <v>4.15</v>
      </c>
      <c r="G37" s="104">
        <v>44181</v>
      </c>
      <c r="H37" s="105" t="s">
        <v>72</v>
      </c>
      <c r="I37" s="110">
        <v>1525.32</v>
      </c>
      <c r="J37" s="110">
        <f t="shared" si="0"/>
        <v>1525.32</v>
      </c>
      <c r="K37" s="111" t="s">
        <v>14</v>
      </c>
      <c r="M37" s="115"/>
      <c r="N37" s="115"/>
    </row>
    <row r="38" spans="1:14" s="89" customFormat="1" ht="24.75" customHeight="1">
      <c r="A38" s="12">
        <v>36</v>
      </c>
      <c r="B38" s="97" t="s">
        <v>73</v>
      </c>
      <c r="C38" s="98">
        <v>30</v>
      </c>
      <c r="D38" s="99">
        <v>0</v>
      </c>
      <c r="E38" s="99">
        <v>4.15</v>
      </c>
      <c r="F38" s="99">
        <v>4.15</v>
      </c>
      <c r="G38" s="104">
        <v>44182</v>
      </c>
      <c r="H38" s="105" t="s">
        <v>74</v>
      </c>
      <c r="I38" s="110">
        <v>2662.92</v>
      </c>
      <c r="J38" s="110">
        <f t="shared" si="0"/>
        <v>2662.92</v>
      </c>
      <c r="K38" s="111" t="s">
        <v>14</v>
      </c>
      <c r="M38" s="115"/>
      <c r="N38" s="115"/>
    </row>
    <row r="39" spans="1:14" s="89" customFormat="1" ht="24.75" customHeight="1">
      <c r="A39" s="12">
        <v>37</v>
      </c>
      <c r="B39" s="97" t="s">
        <v>75</v>
      </c>
      <c r="C39" s="98">
        <v>30</v>
      </c>
      <c r="D39" s="99">
        <v>17.974704</v>
      </c>
      <c r="E39" s="99">
        <v>4.15</v>
      </c>
      <c r="F39" s="99">
        <v>4.15</v>
      </c>
      <c r="G39" s="104">
        <v>44187</v>
      </c>
      <c r="H39" s="106" t="s">
        <v>13</v>
      </c>
      <c r="I39" s="110">
        <v>1993.84</v>
      </c>
      <c r="J39" s="110">
        <f t="shared" si="0"/>
        <v>1993.84</v>
      </c>
      <c r="K39" s="111" t="s">
        <v>14</v>
      </c>
      <c r="M39" s="115"/>
      <c r="N39" s="115"/>
    </row>
    <row r="40" spans="1:14" s="89" customFormat="1" ht="24.75" customHeight="1">
      <c r="A40" s="12">
        <v>38</v>
      </c>
      <c r="B40" s="97" t="s">
        <v>76</v>
      </c>
      <c r="C40" s="98">
        <v>30</v>
      </c>
      <c r="D40" s="99">
        <v>17.2</v>
      </c>
      <c r="E40" s="99">
        <v>4.15</v>
      </c>
      <c r="F40" s="99">
        <v>4.15</v>
      </c>
      <c r="G40" s="104">
        <v>44187</v>
      </c>
      <c r="H40" s="105" t="s">
        <v>66</v>
      </c>
      <c r="I40" s="110">
        <v>1866.12</v>
      </c>
      <c r="J40" s="110">
        <f t="shared" si="0"/>
        <v>1866.12</v>
      </c>
      <c r="K40" s="111" t="s">
        <v>14</v>
      </c>
      <c r="M40" s="115"/>
      <c r="N40" s="115"/>
    </row>
    <row r="41" spans="1:14" s="89" customFormat="1" ht="24.75" customHeight="1">
      <c r="A41" s="12">
        <v>39</v>
      </c>
      <c r="B41" s="97" t="s">
        <v>77</v>
      </c>
      <c r="C41" s="98">
        <v>25</v>
      </c>
      <c r="D41" s="99">
        <v>25</v>
      </c>
      <c r="E41" s="99">
        <v>4.15</v>
      </c>
      <c r="F41" s="99">
        <v>4.15</v>
      </c>
      <c r="G41" s="104">
        <v>44188</v>
      </c>
      <c r="H41" s="105" t="s">
        <v>66</v>
      </c>
      <c r="I41" s="110">
        <v>2651.39</v>
      </c>
      <c r="J41" s="110">
        <f t="shared" si="0"/>
        <v>2651.39</v>
      </c>
      <c r="K41" s="111" t="s">
        <v>14</v>
      </c>
      <c r="M41" s="115"/>
      <c r="N41" s="115"/>
    </row>
    <row r="42" spans="1:14" s="89" customFormat="1" ht="24.75" customHeight="1">
      <c r="A42" s="12">
        <v>40</v>
      </c>
      <c r="B42" s="97" t="s">
        <v>78</v>
      </c>
      <c r="C42" s="98">
        <v>30</v>
      </c>
      <c r="D42" s="99">
        <v>17.2</v>
      </c>
      <c r="E42" s="99">
        <v>4.15</v>
      </c>
      <c r="F42" s="99">
        <v>4.15</v>
      </c>
      <c r="G42" s="104">
        <v>44188</v>
      </c>
      <c r="H42" s="105" t="s">
        <v>66</v>
      </c>
      <c r="I42" s="110">
        <v>1866.12</v>
      </c>
      <c r="J42" s="110">
        <f t="shared" si="0"/>
        <v>1866.12</v>
      </c>
      <c r="K42" s="111" t="s">
        <v>14</v>
      </c>
      <c r="M42" s="115"/>
      <c r="N42" s="115"/>
    </row>
    <row r="43" spans="1:14" s="89" customFormat="1" ht="24.75" customHeight="1">
      <c r="A43" s="12">
        <v>41</v>
      </c>
      <c r="B43" s="97" t="s">
        <v>79</v>
      </c>
      <c r="C43" s="98">
        <v>25</v>
      </c>
      <c r="D43" s="99">
        <v>12.2</v>
      </c>
      <c r="E43" s="99">
        <v>4.15</v>
      </c>
      <c r="F43" s="99">
        <v>4.15</v>
      </c>
      <c r="G43" s="104">
        <v>44188</v>
      </c>
      <c r="H43" s="105" t="s">
        <v>80</v>
      </c>
      <c r="I43" s="110">
        <v>2799.41</v>
      </c>
      <c r="J43" s="110">
        <f t="shared" si="0"/>
        <v>2799.41</v>
      </c>
      <c r="K43" s="111" t="s">
        <v>14</v>
      </c>
      <c r="M43" s="115"/>
      <c r="N43" s="115"/>
    </row>
    <row r="44" spans="1:14" s="89" customFormat="1" ht="24.75" customHeight="1">
      <c r="A44" s="12">
        <v>42</v>
      </c>
      <c r="B44" s="97" t="s">
        <v>81</v>
      </c>
      <c r="C44" s="98">
        <v>30</v>
      </c>
      <c r="D44" s="99">
        <v>23.6</v>
      </c>
      <c r="E44" s="99">
        <v>4.15</v>
      </c>
      <c r="F44" s="99">
        <v>4.15</v>
      </c>
      <c r="G44" s="104">
        <v>44189</v>
      </c>
      <c r="H44" s="105" t="s">
        <v>66</v>
      </c>
      <c r="I44" s="110">
        <v>2523.89</v>
      </c>
      <c r="J44" s="110">
        <f t="shared" si="0"/>
        <v>2523.89</v>
      </c>
      <c r="K44" s="111" t="s">
        <v>14</v>
      </c>
      <c r="M44" s="115"/>
      <c r="N44" s="115"/>
    </row>
    <row r="45" spans="1:14" s="89" customFormat="1" ht="24.75" customHeight="1">
      <c r="A45" s="12">
        <v>43</v>
      </c>
      <c r="B45" s="97" t="s">
        <v>82</v>
      </c>
      <c r="C45" s="98">
        <v>30</v>
      </c>
      <c r="D45" s="99">
        <v>26.8</v>
      </c>
      <c r="E45" s="99">
        <v>4.15</v>
      </c>
      <c r="F45" s="99">
        <v>4.15</v>
      </c>
      <c r="G45" s="104">
        <v>44190</v>
      </c>
      <c r="H45" s="105" t="s">
        <v>66</v>
      </c>
      <c r="I45" s="110">
        <v>2852.78</v>
      </c>
      <c r="J45" s="110">
        <f t="shared" si="0"/>
        <v>2852.78</v>
      </c>
      <c r="K45" s="111" t="s">
        <v>14</v>
      </c>
      <c r="M45" s="115"/>
      <c r="N45" s="115"/>
    </row>
    <row r="46" spans="1:14" s="89" customFormat="1" ht="24.75" customHeight="1">
      <c r="A46" s="12">
        <v>44</v>
      </c>
      <c r="B46" s="97" t="s">
        <v>83</v>
      </c>
      <c r="C46" s="98">
        <v>30</v>
      </c>
      <c r="D46" s="99">
        <v>30</v>
      </c>
      <c r="E46" s="99">
        <v>4.15</v>
      </c>
      <c r="F46" s="99">
        <v>4.15</v>
      </c>
      <c r="G46" s="104">
        <v>44190</v>
      </c>
      <c r="H46" s="105" t="s">
        <v>66</v>
      </c>
      <c r="I46" s="110">
        <v>3181.67</v>
      </c>
      <c r="J46" s="110">
        <f t="shared" si="0"/>
        <v>3181.67</v>
      </c>
      <c r="K46" s="111" t="s">
        <v>14</v>
      </c>
      <c r="M46" s="115"/>
      <c r="N46" s="115"/>
    </row>
    <row r="47" spans="1:14" s="89" customFormat="1" ht="24.75" customHeight="1">
      <c r="A47" s="12">
        <v>45</v>
      </c>
      <c r="B47" s="97" t="s">
        <v>84</v>
      </c>
      <c r="C47" s="98">
        <v>30</v>
      </c>
      <c r="D47" s="99">
        <v>30</v>
      </c>
      <c r="E47" s="99">
        <v>4.15</v>
      </c>
      <c r="F47" s="99">
        <v>4.15</v>
      </c>
      <c r="G47" s="104">
        <v>44190</v>
      </c>
      <c r="H47" s="105" t="s">
        <v>80</v>
      </c>
      <c r="I47" s="110">
        <v>3148.94</v>
      </c>
      <c r="J47" s="110">
        <f t="shared" si="0"/>
        <v>3148.94</v>
      </c>
      <c r="K47" s="111" t="s">
        <v>14</v>
      </c>
      <c r="M47" s="115"/>
      <c r="N47" s="115"/>
    </row>
    <row r="48" spans="1:14" s="89" customFormat="1" ht="24.75" customHeight="1">
      <c r="A48" s="12">
        <v>46</v>
      </c>
      <c r="B48" s="97" t="s">
        <v>85</v>
      </c>
      <c r="C48" s="98">
        <v>30</v>
      </c>
      <c r="D48" s="99">
        <v>17.2</v>
      </c>
      <c r="E48" s="99">
        <v>4.15</v>
      </c>
      <c r="F48" s="99">
        <v>4.15</v>
      </c>
      <c r="G48" s="104">
        <v>44190</v>
      </c>
      <c r="H48" s="105" t="s">
        <v>66</v>
      </c>
      <c r="I48" s="110">
        <v>1866.12</v>
      </c>
      <c r="J48" s="110">
        <f t="shared" si="0"/>
        <v>1866.12</v>
      </c>
      <c r="K48" s="111" t="s">
        <v>14</v>
      </c>
      <c r="M48" s="115"/>
      <c r="N48" s="115"/>
    </row>
    <row r="49" spans="1:15" s="89" customFormat="1" ht="24.75" customHeight="1">
      <c r="A49" s="12">
        <v>47</v>
      </c>
      <c r="B49" s="97" t="s">
        <v>86</v>
      </c>
      <c r="C49" s="98">
        <v>30</v>
      </c>
      <c r="D49" s="99">
        <v>17.2</v>
      </c>
      <c r="E49" s="99">
        <v>4.15</v>
      </c>
      <c r="F49" s="99">
        <v>4.15</v>
      </c>
      <c r="G49" s="104">
        <v>44190</v>
      </c>
      <c r="H49" s="105" t="s">
        <v>66</v>
      </c>
      <c r="I49" s="110">
        <v>1866.12</v>
      </c>
      <c r="J49" s="110">
        <f t="shared" si="0"/>
        <v>1866.12</v>
      </c>
      <c r="K49" s="111" t="s">
        <v>14</v>
      </c>
      <c r="M49" s="116" t="s">
        <v>87</v>
      </c>
      <c r="N49" s="116" t="s">
        <v>88</v>
      </c>
      <c r="O49" s="116" t="s">
        <v>89</v>
      </c>
    </row>
    <row r="50" spans="1:241" s="89" customFormat="1" ht="24.75" customHeight="1">
      <c r="A50" s="12">
        <v>48</v>
      </c>
      <c r="B50" s="97" t="s">
        <v>90</v>
      </c>
      <c r="C50" s="98">
        <v>30</v>
      </c>
      <c r="D50" s="100">
        <v>17.2</v>
      </c>
      <c r="E50" s="100">
        <v>4.15</v>
      </c>
      <c r="F50" s="98">
        <v>2</v>
      </c>
      <c r="G50" s="20">
        <v>44200</v>
      </c>
      <c r="H50" s="105" t="s">
        <v>66</v>
      </c>
      <c r="I50" s="110">
        <v>1866.12</v>
      </c>
      <c r="J50" s="110">
        <v>899.33</v>
      </c>
      <c r="K50" s="111" t="s">
        <v>14</v>
      </c>
      <c r="L50" s="112"/>
      <c r="M50" s="92">
        <f aca="true" t="shared" si="1" ref="M50:M79">I50/4.15*2</f>
        <v>899.334939759036</v>
      </c>
      <c r="N50" s="92">
        <f aca="true" t="shared" si="2" ref="N50:N79">I50/4.15*2.15</f>
        <v>966.7850602409637</v>
      </c>
      <c r="O50" s="112">
        <f aca="true" t="shared" si="3" ref="O50:O113">M50+N50</f>
        <v>1866.12</v>
      </c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</row>
    <row r="51" spans="1:15" s="89" customFormat="1" ht="24.75" customHeight="1">
      <c r="A51" s="12">
        <v>49</v>
      </c>
      <c r="B51" s="97" t="s">
        <v>91</v>
      </c>
      <c r="C51" s="98">
        <v>30</v>
      </c>
      <c r="D51" s="99">
        <v>23.6</v>
      </c>
      <c r="E51" s="99">
        <v>4.15</v>
      </c>
      <c r="F51" s="107">
        <v>2</v>
      </c>
      <c r="G51" s="104">
        <v>44201</v>
      </c>
      <c r="H51" s="105" t="s">
        <v>66</v>
      </c>
      <c r="I51" s="110">
        <v>2523.89</v>
      </c>
      <c r="J51" s="110">
        <v>1216.33</v>
      </c>
      <c r="K51" s="111" t="s">
        <v>14</v>
      </c>
      <c r="M51" s="117">
        <f t="shared" si="1"/>
        <v>1216.3325301204818</v>
      </c>
      <c r="N51" s="117">
        <f t="shared" si="2"/>
        <v>1307.5574698795178</v>
      </c>
      <c r="O51" s="118">
        <f t="shared" si="3"/>
        <v>2523.8899999999994</v>
      </c>
    </row>
    <row r="52" spans="1:15" s="89" customFormat="1" ht="24.75" customHeight="1">
      <c r="A52" s="12">
        <v>50</v>
      </c>
      <c r="B52" s="97" t="s">
        <v>92</v>
      </c>
      <c r="C52" s="98">
        <v>30</v>
      </c>
      <c r="D52" s="99">
        <v>23.6</v>
      </c>
      <c r="E52" s="99">
        <v>4.15</v>
      </c>
      <c r="F52" s="107">
        <v>2</v>
      </c>
      <c r="G52" s="104">
        <v>44201</v>
      </c>
      <c r="H52" s="105" t="s">
        <v>66</v>
      </c>
      <c r="I52" s="110">
        <v>2523.89</v>
      </c>
      <c r="J52" s="110">
        <v>1216.33</v>
      </c>
      <c r="K52" s="111" t="s">
        <v>14</v>
      </c>
      <c r="M52" s="117">
        <f t="shared" si="1"/>
        <v>1216.3325301204818</v>
      </c>
      <c r="N52" s="117">
        <f t="shared" si="2"/>
        <v>1307.5574698795178</v>
      </c>
      <c r="O52" s="118">
        <f t="shared" si="3"/>
        <v>2523.8899999999994</v>
      </c>
    </row>
    <row r="53" spans="1:15" s="89" customFormat="1" ht="28.5" customHeight="1">
      <c r="A53" s="12">
        <v>51</v>
      </c>
      <c r="B53" s="97" t="s">
        <v>93</v>
      </c>
      <c r="C53" s="98">
        <v>130</v>
      </c>
      <c r="D53" s="99">
        <v>80</v>
      </c>
      <c r="E53" s="99">
        <v>4.15</v>
      </c>
      <c r="F53" s="107">
        <v>2</v>
      </c>
      <c r="G53" s="104">
        <v>44201</v>
      </c>
      <c r="H53" s="105" t="s">
        <v>66</v>
      </c>
      <c r="I53" s="110">
        <v>8565.14</v>
      </c>
      <c r="J53" s="110">
        <v>4127.78</v>
      </c>
      <c r="K53" s="111" t="s">
        <v>14</v>
      </c>
      <c r="M53" s="117">
        <f t="shared" si="1"/>
        <v>4127.778313253011</v>
      </c>
      <c r="N53" s="117">
        <f t="shared" si="2"/>
        <v>4437.361686746987</v>
      </c>
      <c r="O53" s="118">
        <f t="shared" si="3"/>
        <v>8565.14</v>
      </c>
    </row>
    <row r="54" spans="1:15" s="89" customFormat="1" ht="24.75" customHeight="1">
      <c r="A54" s="12">
        <v>52</v>
      </c>
      <c r="B54" s="97" t="s">
        <v>94</v>
      </c>
      <c r="C54" s="98">
        <v>30</v>
      </c>
      <c r="D54" s="99">
        <v>30</v>
      </c>
      <c r="E54" s="99">
        <v>4.15</v>
      </c>
      <c r="F54" s="107">
        <v>2</v>
      </c>
      <c r="G54" s="104">
        <v>44231</v>
      </c>
      <c r="H54" s="105" t="s">
        <v>66</v>
      </c>
      <c r="I54" s="110">
        <v>3181.67</v>
      </c>
      <c r="J54" s="110">
        <v>1533.33</v>
      </c>
      <c r="K54" s="111" t="s">
        <v>14</v>
      </c>
      <c r="M54" s="117">
        <f t="shared" si="1"/>
        <v>1533.3349397590362</v>
      </c>
      <c r="N54" s="117">
        <f t="shared" si="2"/>
        <v>1648.335060240964</v>
      </c>
      <c r="O54" s="118">
        <f t="shared" si="3"/>
        <v>3181.67</v>
      </c>
    </row>
    <row r="55" spans="1:15" s="89" customFormat="1" ht="24.75" customHeight="1">
      <c r="A55" s="12">
        <v>53</v>
      </c>
      <c r="B55" s="97" t="s">
        <v>95</v>
      </c>
      <c r="C55" s="98">
        <v>30</v>
      </c>
      <c r="D55" s="99">
        <v>24</v>
      </c>
      <c r="E55" s="99">
        <v>4.15</v>
      </c>
      <c r="F55" s="107">
        <v>2</v>
      </c>
      <c r="G55" s="104">
        <v>44231</v>
      </c>
      <c r="H55" s="105" t="s">
        <v>66</v>
      </c>
      <c r="I55" s="110">
        <v>2567.01</v>
      </c>
      <c r="J55" s="110">
        <v>1237.11</v>
      </c>
      <c r="K55" s="111" t="s">
        <v>14</v>
      </c>
      <c r="M55" s="117">
        <f t="shared" si="1"/>
        <v>1237.1132530120483</v>
      </c>
      <c r="N55" s="117">
        <f t="shared" si="2"/>
        <v>1329.896746987952</v>
      </c>
      <c r="O55" s="118">
        <f t="shared" si="3"/>
        <v>2567.01</v>
      </c>
    </row>
    <row r="56" spans="1:15" s="89" customFormat="1" ht="24.75" customHeight="1">
      <c r="A56" s="12">
        <v>54</v>
      </c>
      <c r="B56" s="97" t="s">
        <v>96</v>
      </c>
      <c r="C56" s="98">
        <v>30</v>
      </c>
      <c r="D56" s="99">
        <v>18</v>
      </c>
      <c r="E56" s="99">
        <v>4.15</v>
      </c>
      <c r="F56" s="107">
        <v>2</v>
      </c>
      <c r="G56" s="104">
        <v>44235</v>
      </c>
      <c r="H56" s="105" t="s">
        <v>13</v>
      </c>
      <c r="I56" s="110">
        <v>2078.69</v>
      </c>
      <c r="J56" s="110">
        <v>1001.78</v>
      </c>
      <c r="K56" s="111" t="s">
        <v>14</v>
      </c>
      <c r="M56" s="117">
        <f t="shared" si="1"/>
        <v>1001.778313253012</v>
      </c>
      <c r="N56" s="117">
        <f t="shared" si="2"/>
        <v>1076.911686746988</v>
      </c>
      <c r="O56" s="118">
        <f t="shared" si="3"/>
        <v>2078.69</v>
      </c>
    </row>
    <row r="57" spans="1:15" s="89" customFormat="1" ht="24.75" customHeight="1">
      <c r="A57" s="12">
        <v>55</v>
      </c>
      <c r="B57" s="97" t="s">
        <v>97</v>
      </c>
      <c r="C57" s="98">
        <v>15</v>
      </c>
      <c r="D57" s="99">
        <v>9</v>
      </c>
      <c r="E57" s="99">
        <v>4.15</v>
      </c>
      <c r="F57" s="107">
        <v>2</v>
      </c>
      <c r="G57" s="104">
        <v>44236</v>
      </c>
      <c r="H57" s="105" t="s">
        <v>66</v>
      </c>
      <c r="I57" s="110">
        <v>976.17</v>
      </c>
      <c r="J57" s="110">
        <v>470.44</v>
      </c>
      <c r="K57" s="111" t="s">
        <v>14</v>
      </c>
      <c r="M57" s="117">
        <f t="shared" si="1"/>
        <v>470.44337349397586</v>
      </c>
      <c r="N57" s="117">
        <f t="shared" si="2"/>
        <v>505.72662650602405</v>
      </c>
      <c r="O57" s="118">
        <f t="shared" si="3"/>
        <v>976.1699999999998</v>
      </c>
    </row>
    <row r="58" spans="1:15" s="89" customFormat="1" ht="24.75" customHeight="1">
      <c r="A58" s="12">
        <v>56</v>
      </c>
      <c r="B58" s="97" t="s">
        <v>98</v>
      </c>
      <c r="C58" s="98">
        <v>30</v>
      </c>
      <c r="D58" s="99">
        <v>18</v>
      </c>
      <c r="E58" s="99">
        <v>4.15</v>
      </c>
      <c r="F58" s="107">
        <v>2</v>
      </c>
      <c r="G58" s="104">
        <v>44236</v>
      </c>
      <c r="H58" s="105" t="s">
        <v>66</v>
      </c>
      <c r="I58" s="110">
        <v>1952.34</v>
      </c>
      <c r="J58" s="110">
        <v>940.89</v>
      </c>
      <c r="K58" s="111" t="s">
        <v>14</v>
      </c>
      <c r="M58" s="117">
        <f t="shared" si="1"/>
        <v>940.8867469879517</v>
      </c>
      <c r="N58" s="117">
        <f t="shared" si="2"/>
        <v>1011.4532530120481</v>
      </c>
      <c r="O58" s="118">
        <f t="shared" si="3"/>
        <v>1952.3399999999997</v>
      </c>
    </row>
    <row r="59" spans="1:15" s="89" customFormat="1" ht="39" customHeight="1">
      <c r="A59" s="12">
        <v>57</v>
      </c>
      <c r="B59" s="97" t="s">
        <v>99</v>
      </c>
      <c r="C59" s="98">
        <v>30</v>
      </c>
      <c r="D59" s="99">
        <v>21.361949</v>
      </c>
      <c r="E59" s="99">
        <v>4.15</v>
      </c>
      <c r="F59" s="107">
        <v>2</v>
      </c>
      <c r="G59" s="104">
        <v>44250</v>
      </c>
      <c r="H59" s="106" t="s">
        <v>13</v>
      </c>
      <c r="I59" s="110">
        <v>2355.47</v>
      </c>
      <c r="J59" s="110">
        <v>1135.17</v>
      </c>
      <c r="K59" s="111" t="s">
        <v>14</v>
      </c>
      <c r="M59" s="117">
        <f t="shared" si="1"/>
        <v>1135.1662650602407</v>
      </c>
      <c r="N59" s="117">
        <f t="shared" si="2"/>
        <v>1220.3037349397587</v>
      </c>
      <c r="O59" s="118">
        <f t="shared" si="3"/>
        <v>2355.4699999999993</v>
      </c>
    </row>
    <row r="60" spans="1:15" s="89" customFormat="1" ht="24.75" customHeight="1">
      <c r="A60" s="12">
        <v>58</v>
      </c>
      <c r="B60" s="97" t="s">
        <v>100</v>
      </c>
      <c r="C60" s="98">
        <v>30</v>
      </c>
      <c r="D60" s="99">
        <v>21</v>
      </c>
      <c r="E60" s="99">
        <v>4.15</v>
      </c>
      <c r="F60" s="107">
        <v>2</v>
      </c>
      <c r="G60" s="104">
        <v>44250</v>
      </c>
      <c r="H60" s="105" t="s">
        <v>66</v>
      </c>
      <c r="I60" s="110">
        <v>2258.64</v>
      </c>
      <c r="J60" s="110">
        <v>1088.5</v>
      </c>
      <c r="K60" s="111" t="s">
        <v>14</v>
      </c>
      <c r="M60" s="117">
        <f t="shared" si="1"/>
        <v>1088.501204819277</v>
      </c>
      <c r="N60" s="117">
        <f t="shared" si="2"/>
        <v>1170.1387951807228</v>
      </c>
      <c r="O60" s="118">
        <f t="shared" si="3"/>
        <v>2258.64</v>
      </c>
    </row>
    <row r="61" spans="1:15" s="89" customFormat="1" ht="24.75" customHeight="1">
      <c r="A61" s="12">
        <v>59</v>
      </c>
      <c r="B61" s="97" t="s">
        <v>101</v>
      </c>
      <c r="C61" s="98">
        <v>15</v>
      </c>
      <c r="D61" s="99">
        <v>12</v>
      </c>
      <c r="E61" s="99">
        <v>4.15</v>
      </c>
      <c r="F61" s="107">
        <v>2</v>
      </c>
      <c r="G61" s="104">
        <v>44251</v>
      </c>
      <c r="H61" s="105" t="s">
        <v>66</v>
      </c>
      <c r="I61" s="110">
        <v>1283.16</v>
      </c>
      <c r="J61" s="113">
        <v>618.39</v>
      </c>
      <c r="K61" s="111" t="s">
        <v>14</v>
      </c>
      <c r="M61" s="117">
        <f t="shared" si="1"/>
        <v>618.3903614457831</v>
      </c>
      <c r="N61" s="117">
        <f t="shared" si="2"/>
        <v>664.7696385542168</v>
      </c>
      <c r="O61" s="118">
        <f t="shared" si="3"/>
        <v>1283.1599999999999</v>
      </c>
    </row>
    <row r="62" spans="1:15" s="89" customFormat="1" ht="24.75" customHeight="1">
      <c r="A62" s="12">
        <v>60</v>
      </c>
      <c r="B62" s="97" t="s">
        <v>102</v>
      </c>
      <c r="C62" s="98">
        <v>20</v>
      </c>
      <c r="D62" s="99">
        <v>11</v>
      </c>
      <c r="E62" s="99">
        <v>4.15</v>
      </c>
      <c r="F62" s="107">
        <v>2</v>
      </c>
      <c r="G62" s="104">
        <v>44252</v>
      </c>
      <c r="H62" s="105" t="s">
        <v>66</v>
      </c>
      <c r="I62" s="110">
        <v>1198.08</v>
      </c>
      <c r="J62" s="110">
        <v>577.39</v>
      </c>
      <c r="K62" s="111" t="s">
        <v>14</v>
      </c>
      <c r="M62" s="117">
        <f t="shared" si="1"/>
        <v>577.3879518072289</v>
      </c>
      <c r="N62" s="117">
        <f t="shared" si="2"/>
        <v>620.692048192771</v>
      </c>
      <c r="O62" s="118">
        <f t="shared" si="3"/>
        <v>1198.08</v>
      </c>
    </row>
    <row r="63" spans="1:15" s="89" customFormat="1" ht="24.75" customHeight="1">
      <c r="A63" s="12">
        <v>61</v>
      </c>
      <c r="B63" s="97" t="s">
        <v>103</v>
      </c>
      <c r="C63" s="98">
        <v>30</v>
      </c>
      <c r="D63" s="99">
        <v>24.2</v>
      </c>
      <c r="E63" s="99">
        <v>4.15</v>
      </c>
      <c r="F63" s="107">
        <v>2</v>
      </c>
      <c r="G63" s="104">
        <v>44264</v>
      </c>
      <c r="H63" s="105" t="s">
        <v>66</v>
      </c>
      <c r="I63" s="110">
        <v>2587.52</v>
      </c>
      <c r="J63" s="110">
        <v>1247</v>
      </c>
      <c r="K63" s="111" t="s">
        <v>14</v>
      </c>
      <c r="M63" s="117">
        <f t="shared" si="1"/>
        <v>1246.9975903614456</v>
      </c>
      <c r="N63" s="117">
        <f t="shared" si="2"/>
        <v>1340.522409638554</v>
      </c>
      <c r="O63" s="118">
        <f t="shared" si="3"/>
        <v>2587.5199999999995</v>
      </c>
    </row>
    <row r="64" spans="1:15" s="89" customFormat="1" ht="24.75" customHeight="1">
      <c r="A64" s="12">
        <v>62</v>
      </c>
      <c r="B64" s="97" t="s">
        <v>104</v>
      </c>
      <c r="C64" s="98">
        <v>30</v>
      </c>
      <c r="D64" s="99">
        <v>18.4</v>
      </c>
      <c r="E64" s="99">
        <v>4.15</v>
      </c>
      <c r="F64" s="107">
        <v>2</v>
      </c>
      <c r="G64" s="104">
        <v>44281</v>
      </c>
      <c r="H64" s="105" t="s">
        <v>66</v>
      </c>
      <c r="I64" s="110">
        <v>1993.38</v>
      </c>
      <c r="J64" s="110">
        <v>960.67</v>
      </c>
      <c r="K64" s="111" t="s">
        <v>14</v>
      </c>
      <c r="M64" s="117">
        <f t="shared" si="1"/>
        <v>960.6650602409638</v>
      </c>
      <c r="N64" s="117">
        <f t="shared" si="2"/>
        <v>1032.714939759036</v>
      </c>
      <c r="O64" s="118">
        <f t="shared" si="3"/>
        <v>1993.3799999999999</v>
      </c>
    </row>
    <row r="65" spans="1:15" s="89" customFormat="1" ht="24.75" customHeight="1">
      <c r="A65" s="12">
        <v>63</v>
      </c>
      <c r="B65" s="97" t="s">
        <v>105</v>
      </c>
      <c r="C65" s="98">
        <v>30</v>
      </c>
      <c r="D65" s="99">
        <v>18.8</v>
      </c>
      <c r="E65" s="99">
        <v>4.15</v>
      </c>
      <c r="F65" s="107">
        <v>2</v>
      </c>
      <c r="G65" s="20">
        <v>44288</v>
      </c>
      <c r="H65" s="105" t="s">
        <v>66</v>
      </c>
      <c r="I65" s="110">
        <v>2035.81</v>
      </c>
      <c r="J65" s="113">
        <v>981.11</v>
      </c>
      <c r="K65" s="111" t="s">
        <v>14</v>
      </c>
      <c r="M65" s="117">
        <f t="shared" si="1"/>
        <v>981.1132530120481</v>
      </c>
      <c r="N65" s="117">
        <f t="shared" si="2"/>
        <v>1054.6967469879517</v>
      </c>
      <c r="O65" s="118">
        <f t="shared" si="3"/>
        <v>2035.8099999999997</v>
      </c>
    </row>
    <row r="66" spans="1:15" s="89" customFormat="1" ht="24.75" customHeight="1">
      <c r="A66" s="12">
        <v>64</v>
      </c>
      <c r="B66" s="97" t="s">
        <v>106</v>
      </c>
      <c r="C66" s="98">
        <v>30</v>
      </c>
      <c r="D66" s="99">
        <v>24.4</v>
      </c>
      <c r="E66" s="99">
        <v>4.15</v>
      </c>
      <c r="F66" s="107">
        <v>2</v>
      </c>
      <c r="G66" s="20">
        <v>44305</v>
      </c>
      <c r="H66" s="105" t="s">
        <v>66</v>
      </c>
      <c r="I66" s="110">
        <v>2611.5</v>
      </c>
      <c r="J66" s="113">
        <v>1258.55</v>
      </c>
      <c r="K66" s="111" t="s">
        <v>14</v>
      </c>
      <c r="M66" s="117">
        <f t="shared" si="1"/>
        <v>1258.5542168674697</v>
      </c>
      <c r="N66" s="117">
        <f t="shared" si="2"/>
        <v>1352.9457831325299</v>
      </c>
      <c r="O66" s="118">
        <f t="shared" si="3"/>
        <v>2611.4999999999995</v>
      </c>
    </row>
    <row r="67" spans="1:15" s="89" customFormat="1" ht="24.75" customHeight="1">
      <c r="A67" s="12">
        <v>65</v>
      </c>
      <c r="B67" s="97" t="s">
        <v>107</v>
      </c>
      <c r="C67" s="98">
        <v>30</v>
      </c>
      <c r="D67" s="99">
        <v>30</v>
      </c>
      <c r="E67" s="99">
        <v>4.15</v>
      </c>
      <c r="F67" s="107">
        <v>2</v>
      </c>
      <c r="G67" s="20">
        <v>44306</v>
      </c>
      <c r="H67" s="105" t="s">
        <v>69</v>
      </c>
      <c r="I67" s="110">
        <v>3147.08</v>
      </c>
      <c r="J67" s="110">
        <v>1516.67</v>
      </c>
      <c r="K67" s="111" t="s">
        <v>14</v>
      </c>
      <c r="M67" s="117">
        <f t="shared" si="1"/>
        <v>1516.6650602409636</v>
      </c>
      <c r="N67" s="117">
        <f t="shared" si="2"/>
        <v>1630.4149397590359</v>
      </c>
      <c r="O67" s="118">
        <f t="shared" si="3"/>
        <v>3147.0799999999995</v>
      </c>
    </row>
    <row r="68" spans="1:15" s="89" customFormat="1" ht="24.75" customHeight="1">
      <c r="A68" s="12">
        <v>66</v>
      </c>
      <c r="B68" s="97" t="s">
        <v>108</v>
      </c>
      <c r="C68" s="98">
        <v>30</v>
      </c>
      <c r="D68" s="99">
        <v>30</v>
      </c>
      <c r="E68" s="99">
        <v>4.15</v>
      </c>
      <c r="F68" s="107">
        <v>2</v>
      </c>
      <c r="G68" s="20">
        <v>44341</v>
      </c>
      <c r="H68" s="105" t="s">
        <v>109</v>
      </c>
      <c r="I68" s="110">
        <v>3181.67</v>
      </c>
      <c r="J68" s="110">
        <v>1533.33</v>
      </c>
      <c r="K68" s="111" t="s">
        <v>14</v>
      </c>
      <c r="M68" s="117">
        <f t="shared" si="1"/>
        <v>1533.3349397590362</v>
      </c>
      <c r="N68" s="117">
        <f t="shared" si="2"/>
        <v>1648.335060240964</v>
      </c>
      <c r="O68" s="118">
        <f t="shared" si="3"/>
        <v>3181.67</v>
      </c>
    </row>
    <row r="69" spans="1:15" s="89" customFormat="1" ht="24.75" customHeight="1">
      <c r="A69" s="12">
        <v>67</v>
      </c>
      <c r="B69" s="97" t="s">
        <v>110</v>
      </c>
      <c r="C69" s="98">
        <v>30</v>
      </c>
      <c r="D69" s="99">
        <v>19.6</v>
      </c>
      <c r="E69" s="99">
        <v>4.15</v>
      </c>
      <c r="F69" s="107">
        <v>2</v>
      </c>
      <c r="G69" s="20">
        <v>44356</v>
      </c>
      <c r="H69" s="105" t="s">
        <v>66</v>
      </c>
      <c r="I69" s="110">
        <v>2120.65</v>
      </c>
      <c r="J69" s="110">
        <v>1022</v>
      </c>
      <c r="K69" s="111" t="s">
        <v>14</v>
      </c>
      <c r="M69" s="117">
        <f t="shared" si="1"/>
        <v>1022</v>
      </c>
      <c r="N69" s="117">
        <f t="shared" si="2"/>
        <v>1098.6499999999999</v>
      </c>
      <c r="O69" s="118">
        <f t="shared" si="3"/>
        <v>2120.6499999999996</v>
      </c>
    </row>
    <row r="70" spans="1:15" s="89" customFormat="1" ht="24.75" customHeight="1">
      <c r="A70" s="12">
        <v>68</v>
      </c>
      <c r="B70" s="97" t="s">
        <v>111</v>
      </c>
      <c r="C70" s="98">
        <v>30</v>
      </c>
      <c r="D70" s="99">
        <v>17</v>
      </c>
      <c r="E70" s="99">
        <v>4.15</v>
      </c>
      <c r="F70" s="107">
        <v>2</v>
      </c>
      <c r="G70" s="20">
        <v>44365</v>
      </c>
      <c r="H70" s="105" t="s">
        <v>66</v>
      </c>
      <c r="I70" s="110">
        <v>1855.4</v>
      </c>
      <c r="J70" s="110">
        <v>894.17</v>
      </c>
      <c r="K70" s="111" t="s">
        <v>14</v>
      </c>
      <c r="M70" s="117">
        <f t="shared" si="1"/>
        <v>894.1686746987951</v>
      </c>
      <c r="N70" s="117">
        <f t="shared" si="2"/>
        <v>961.2313253012047</v>
      </c>
      <c r="O70" s="118">
        <f t="shared" si="3"/>
        <v>1855.3999999999999</v>
      </c>
    </row>
    <row r="71" spans="1:15" s="89" customFormat="1" ht="24.75" customHeight="1">
      <c r="A71" s="12">
        <v>69</v>
      </c>
      <c r="B71" s="97" t="s">
        <v>112</v>
      </c>
      <c r="C71" s="98">
        <v>30</v>
      </c>
      <c r="D71" s="99">
        <v>11.8</v>
      </c>
      <c r="E71" s="99">
        <v>4.15</v>
      </c>
      <c r="F71" s="107">
        <v>2</v>
      </c>
      <c r="G71" s="20">
        <v>44365</v>
      </c>
      <c r="H71" s="105" t="s">
        <v>66</v>
      </c>
      <c r="I71" s="110">
        <v>1324.89</v>
      </c>
      <c r="J71" s="110">
        <v>638.5</v>
      </c>
      <c r="K71" s="111" t="s">
        <v>14</v>
      </c>
      <c r="M71" s="117">
        <f t="shared" si="1"/>
        <v>638.5012048192771</v>
      </c>
      <c r="N71" s="117">
        <f t="shared" si="2"/>
        <v>686.3887951807228</v>
      </c>
      <c r="O71" s="118">
        <f t="shared" si="3"/>
        <v>1324.8899999999999</v>
      </c>
    </row>
    <row r="72" spans="1:15" s="89" customFormat="1" ht="24.75" customHeight="1">
      <c r="A72" s="12">
        <v>70</v>
      </c>
      <c r="B72" s="97" t="s">
        <v>113</v>
      </c>
      <c r="C72" s="98">
        <v>30</v>
      </c>
      <c r="D72" s="99">
        <v>20</v>
      </c>
      <c r="E72" s="99">
        <v>4.15</v>
      </c>
      <c r="F72" s="107">
        <v>2</v>
      </c>
      <c r="G72" s="20">
        <v>44383</v>
      </c>
      <c r="H72" s="105" t="s">
        <v>66</v>
      </c>
      <c r="I72" s="110">
        <v>2164.46</v>
      </c>
      <c r="J72" s="113">
        <v>1043.11</v>
      </c>
      <c r="K72" s="111" t="s">
        <v>14</v>
      </c>
      <c r="M72" s="117">
        <f t="shared" si="1"/>
        <v>1043.113253012048</v>
      </c>
      <c r="N72" s="117">
        <f t="shared" si="2"/>
        <v>1121.3467469879515</v>
      </c>
      <c r="O72" s="118">
        <f t="shared" si="3"/>
        <v>2164.4599999999996</v>
      </c>
    </row>
    <row r="73" spans="1:15" s="89" customFormat="1" ht="24.75" customHeight="1">
      <c r="A73" s="12">
        <v>71</v>
      </c>
      <c r="B73" s="97" t="s">
        <v>114</v>
      </c>
      <c r="C73" s="98">
        <v>30</v>
      </c>
      <c r="D73" s="99">
        <v>20</v>
      </c>
      <c r="E73" s="99">
        <v>4.15</v>
      </c>
      <c r="F73" s="107">
        <v>2</v>
      </c>
      <c r="G73" s="20">
        <v>44383</v>
      </c>
      <c r="H73" s="105" t="s">
        <v>66</v>
      </c>
      <c r="I73" s="110">
        <v>2164.46</v>
      </c>
      <c r="J73" s="113">
        <v>1043.11</v>
      </c>
      <c r="K73" s="111" t="s">
        <v>14</v>
      </c>
      <c r="M73" s="117">
        <f t="shared" si="1"/>
        <v>1043.113253012048</v>
      </c>
      <c r="N73" s="117">
        <f t="shared" si="2"/>
        <v>1121.3467469879515</v>
      </c>
      <c r="O73" s="118">
        <f t="shared" si="3"/>
        <v>2164.4599999999996</v>
      </c>
    </row>
    <row r="74" spans="1:15" s="89" customFormat="1" ht="24.75" customHeight="1">
      <c r="A74" s="12">
        <v>72</v>
      </c>
      <c r="B74" s="97" t="s">
        <v>115</v>
      </c>
      <c r="C74" s="98">
        <v>30</v>
      </c>
      <c r="D74" s="99">
        <v>20</v>
      </c>
      <c r="E74" s="99">
        <v>4.15</v>
      </c>
      <c r="F74" s="107">
        <v>2</v>
      </c>
      <c r="G74" s="20">
        <v>44383</v>
      </c>
      <c r="H74" s="106" t="s">
        <v>116</v>
      </c>
      <c r="I74" s="110">
        <v>1214.37</v>
      </c>
      <c r="J74" s="113">
        <v>1214.37</v>
      </c>
      <c r="K74" s="111" t="s">
        <v>14</v>
      </c>
      <c r="M74" s="117">
        <f t="shared" si="1"/>
        <v>585.2385542168673</v>
      </c>
      <c r="N74" s="117">
        <f t="shared" si="2"/>
        <v>629.1314457831323</v>
      </c>
      <c r="O74" s="118">
        <f t="shared" si="3"/>
        <v>1214.3699999999997</v>
      </c>
    </row>
    <row r="75" spans="1:15" s="89" customFormat="1" ht="39" customHeight="1">
      <c r="A75" s="12">
        <v>73</v>
      </c>
      <c r="B75" s="97" t="s">
        <v>117</v>
      </c>
      <c r="C75" s="98">
        <v>15</v>
      </c>
      <c r="D75" s="99">
        <v>7.5</v>
      </c>
      <c r="E75" s="99">
        <v>4.15</v>
      </c>
      <c r="F75" s="107">
        <v>2</v>
      </c>
      <c r="G75" s="20">
        <v>44399</v>
      </c>
      <c r="H75" s="105" t="s">
        <v>66</v>
      </c>
      <c r="I75" s="110">
        <v>826.89</v>
      </c>
      <c r="J75" s="110">
        <v>398.5</v>
      </c>
      <c r="K75" s="111" t="s">
        <v>14</v>
      </c>
      <c r="M75" s="117">
        <f t="shared" si="1"/>
        <v>398.50120481927706</v>
      </c>
      <c r="N75" s="117">
        <f t="shared" si="2"/>
        <v>428.3887951807228</v>
      </c>
      <c r="O75" s="118">
        <f t="shared" si="3"/>
        <v>826.8899999999999</v>
      </c>
    </row>
    <row r="76" spans="1:15" s="89" customFormat="1" ht="24.75" customHeight="1">
      <c r="A76" s="12">
        <v>74</v>
      </c>
      <c r="B76" s="97" t="s">
        <v>118</v>
      </c>
      <c r="C76" s="98">
        <v>20</v>
      </c>
      <c r="D76" s="99">
        <v>15</v>
      </c>
      <c r="E76" s="99">
        <v>4.15</v>
      </c>
      <c r="F76" s="107">
        <v>2</v>
      </c>
      <c r="G76" s="20">
        <v>44404</v>
      </c>
      <c r="H76" s="105" t="s">
        <v>66</v>
      </c>
      <c r="I76" s="110">
        <v>1611.81</v>
      </c>
      <c r="J76" s="113">
        <v>776.78</v>
      </c>
      <c r="K76" s="111" t="s">
        <v>14</v>
      </c>
      <c r="M76" s="117">
        <f t="shared" si="1"/>
        <v>776.7759036144578</v>
      </c>
      <c r="N76" s="117">
        <f t="shared" si="2"/>
        <v>835.0340963855421</v>
      </c>
      <c r="O76" s="118">
        <f t="shared" si="3"/>
        <v>1611.81</v>
      </c>
    </row>
    <row r="77" spans="1:15" s="89" customFormat="1" ht="24.75" customHeight="1">
      <c r="A77" s="12">
        <v>75</v>
      </c>
      <c r="B77" s="97" t="s">
        <v>119</v>
      </c>
      <c r="C77" s="98">
        <v>30</v>
      </c>
      <c r="D77" s="99">
        <v>20.4</v>
      </c>
      <c r="E77" s="99">
        <v>4.15</v>
      </c>
      <c r="F77" s="107">
        <v>2</v>
      </c>
      <c r="G77" s="20">
        <v>44418</v>
      </c>
      <c r="H77" s="105" t="s">
        <v>66</v>
      </c>
      <c r="I77" s="110">
        <v>2205.49</v>
      </c>
      <c r="J77" s="113">
        <v>1062.89</v>
      </c>
      <c r="K77" s="111" t="s">
        <v>14</v>
      </c>
      <c r="M77" s="117">
        <f t="shared" si="1"/>
        <v>1062.8867469879517</v>
      </c>
      <c r="N77" s="117">
        <f t="shared" si="2"/>
        <v>1142.603253012048</v>
      </c>
      <c r="O77" s="118">
        <f t="shared" si="3"/>
        <v>2205.49</v>
      </c>
    </row>
    <row r="78" spans="1:15" s="89" customFormat="1" ht="24.75" customHeight="1">
      <c r="A78" s="12">
        <v>76</v>
      </c>
      <c r="B78" s="97" t="s">
        <v>120</v>
      </c>
      <c r="C78" s="98">
        <v>30</v>
      </c>
      <c r="D78" s="99">
        <v>27.7</v>
      </c>
      <c r="E78" s="99">
        <v>4.15</v>
      </c>
      <c r="F78" s="107">
        <v>2</v>
      </c>
      <c r="G78" s="20">
        <v>44445</v>
      </c>
      <c r="H78" s="105" t="s">
        <v>66</v>
      </c>
      <c r="I78" s="110">
        <v>2948.23</v>
      </c>
      <c r="J78" s="113">
        <v>1420.83</v>
      </c>
      <c r="K78" s="111" t="s">
        <v>14</v>
      </c>
      <c r="M78" s="117">
        <f t="shared" si="1"/>
        <v>1420.8337349397589</v>
      </c>
      <c r="N78" s="117">
        <f t="shared" si="2"/>
        <v>1527.3962650602407</v>
      </c>
      <c r="O78" s="118">
        <f t="shared" si="3"/>
        <v>2948.2299999999996</v>
      </c>
    </row>
    <row r="79" spans="1:15" s="89" customFormat="1" ht="24.75" customHeight="1">
      <c r="A79" s="12">
        <v>77</v>
      </c>
      <c r="B79" s="97" t="s">
        <v>121</v>
      </c>
      <c r="C79" s="98">
        <v>30</v>
      </c>
      <c r="D79" s="99">
        <v>20.8</v>
      </c>
      <c r="E79" s="99">
        <v>4.15</v>
      </c>
      <c r="F79" s="107">
        <v>2</v>
      </c>
      <c r="G79" s="20">
        <v>44448</v>
      </c>
      <c r="H79" s="105" t="s">
        <v>66</v>
      </c>
      <c r="I79" s="110">
        <v>2247.92</v>
      </c>
      <c r="J79" s="113">
        <v>1083.33</v>
      </c>
      <c r="K79" s="111" t="s">
        <v>14</v>
      </c>
      <c r="M79" s="117">
        <f t="shared" si="1"/>
        <v>1083.3349397590362</v>
      </c>
      <c r="N79" s="117">
        <f t="shared" si="2"/>
        <v>1164.585060240964</v>
      </c>
      <c r="O79" s="118">
        <f t="shared" si="3"/>
        <v>2247.92</v>
      </c>
    </row>
    <row r="80" spans="1:15" s="89" customFormat="1" ht="24.75" customHeight="1">
      <c r="A80" s="12">
        <v>78</v>
      </c>
      <c r="B80" s="97" t="s">
        <v>122</v>
      </c>
      <c r="C80" s="98">
        <v>110</v>
      </c>
      <c r="D80" s="99">
        <v>89</v>
      </c>
      <c r="E80" s="99">
        <v>3.95</v>
      </c>
      <c r="F80" s="107">
        <v>2</v>
      </c>
      <c r="G80" s="20">
        <v>44448</v>
      </c>
      <c r="H80" s="105" t="s">
        <v>66</v>
      </c>
      <c r="I80" s="110">
        <v>9035.93</v>
      </c>
      <c r="J80" s="113">
        <v>4575.15</v>
      </c>
      <c r="K80" s="111" t="s">
        <v>14</v>
      </c>
      <c r="M80" s="117">
        <f>I80/3.95*2</f>
        <v>4575.154430379746</v>
      </c>
      <c r="N80" s="117">
        <f>I80/3.95*1.95</f>
        <v>4460.775569620253</v>
      </c>
      <c r="O80" s="118">
        <f t="shared" si="3"/>
        <v>9035.93</v>
      </c>
    </row>
    <row r="81" spans="1:15" s="89" customFormat="1" ht="24.75" customHeight="1">
      <c r="A81" s="12">
        <v>79</v>
      </c>
      <c r="B81" s="97" t="s">
        <v>123</v>
      </c>
      <c r="C81" s="98">
        <v>100</v>
      </c>
      <c r="D81" s="99">
        <v>94.043</v>
      </c>
      <c r="E81" s="99">
        <v>3.95</v>
      </c>
      <c r="F81" s="107">
        <v>2</v>
      </c>
      <c r="G81" s="20">
        <v>44449</v>
      </c>
      <c r="H81" s="105" t="s">
        <v>13</v>
      </c>
      <c r="I81" s="110">
        <v>10014.49</v>
      </c>
      <c r="J81" s="110">
        <v>5070.63</v>
      </c>
      <c r="K81" s="111" t="s">
        <v>14</v>
      </c>
      <c r="M81" s="117">
        <f>I81/3.95*2</f>
        <v>5070.627848101265</v>
      </c>
      <c r="N81" s="117">
        <f>I81/3.95*1.95</f>
        <v>4943.862151898733</v>
      </c>
      <c r="O81" s="118">
        <f t="shared" si="3"/>
        <v>10014.489999999998</v>
      </c>
    </row>
    <row r="82" spans="1:15" s="89" customFormat="1" ht="24.75" customHeight="1">
      <c r="A82" s="12">
        <v>80</v>
      </c>
      <c r="B82" s="97" t="s">
        <v>124</v>
      </c>
      <c r="C82" s="98">
        <v>30</v>
      </c>
      <c r="D82" s="99">
        <v>20.8</v>
      </c>
      <c r="E82" s="99">
        <v>4.15</v>
      </c>
      <c r="F82" s="107">
        <v>2</v>
      </c>
      <c r="G82" s="20">
        <v>44454</v>
      </c>
      <c r="H82" s="105" t="s">
        <v>66</v>
      </c>
      <c r="I82" s="110">
        <v>2247.92</v>
      </c>
      <c r="J82" s="113">
        <v>1083.33</v>
      </c>
      <c r="K82" s="111" t="s">
        <v>14</v>
      </c>
      <c r="M82" s="117">
        <f aca="true" t="shared" si="4" ref="M82:M116">I82/4.15*2</f>
        <v>1083.3349397590362</v>
      </c>
      <c r="N82" s="117">
        <f aca="true" t="shared" si="5" ref="N82:N116">I82/4.15*2.15</f>
        <v>1164.585060240964</v>
      </c>
      <c r="O82" s="118">
        <f t="shared" si="3"/>
        <v>2247.92</v>
      </c>
    </row>
    <row r="83" spans="1:15" s="89" customFormat="1" ht="24.75" customHeight="1">
      <c r="A83" s="12">
        <v>81</v>
      </c>
      <c r="B83" s="97" t="s">
        <v>125</v>
      </c>
      <c r="C83" s="98">
        <v>20</v>
      </c>
      <c r="D83" s="99">
        <v>13.1</v>
      </c>
      <c r="E83" s="99">
        <v>4.15</v>
      </c>
      <c r="F83" s="107">
        <v>2</v>
      </c>
      <c r="G83" s="20">
        <v>44456</v>
      </c>
      <c r="H83" s="105" t="s">
        <v>66</v>
      </c>
      <c r="I83" s="110">
        <v>200.56</v>
      </c>
      <c r="J83" s="113">
        <v>96.66</v>
      </c>
      <c r="K83" s="111" t="s">
        <v>14</v>
      </c>
      <c r="M83" s="117">
        <f t="shared" si="4"/>
        <v>96.65542168674698</v>
      </c>
      <c r="N83" s="117">
        <f t="shared" si="5"/>
        <v>103.904578313253</v>
      </c>
      <c r="O83" s="118">
        <f t="shared" si="3"/>
        <v>200.55999999999997</v>
      </c>
    </row>
    <row r="84" spans="1:15" s="89" customFormat="1" ht="24.75" customHeight="1">
      <c r="A84" s="12">
        <v>82</v>
      </c>
      <c r="B84" s="97" t="s">
        <v>126</v>
      </c>
      <c r="C84" s="98">
        <v>30</v>
      </c>
      <c r="D84" s="99">
        <v>20.8</v>
      </c>
      <c r="E84" s="99">
        <v>4.15</v>
      </c>
      <c r="F84" s="107">
        <v>2</v>
      </c>
      <c r="G84" s="20">
        <v>44466</v>
      </c>
      <c r="H84" s="105" t="s">
        <v>66</v>
      </c>
      <c r="I84" s="110">
        <v>2247.92</v>
      </c>
      <c r="J84" s="113">
        <v>1083.33</v>
      </c>
      <c r="K84" s="111" t="s">
        <v>14</v>
      </c>
      <c r="M84" s="117">
        <f t="shared" si="4"/>
        <v>1083.3349397590362</v>
      </c>
      <c r="N84" s="117">
        <f t="shared" si="5"/>
        <v>1164.585060240964</v>
      </c>
      <c r="O84" s="118">
        <f t="shared" si="3"/>
        <v>2247.92</v>
      </c>
    </row>
    <row r="85" spans="1:15" s="89" customFormat="1" ht="24.75" customHeight="1">
      <c r="A85" s="12">
        <v>83</v>
      </c>
      <c r="B85" s="97" t="s">
        <v>127</v>
      </c>
      <c r="C85" s="98">
        <v>30</v>
      </c>
      <c r="D85" s="99">
        <v>11.6</v>
      </c>
      <c r="E85" s="99">
        <v>4.15</v>
      </c>
      <c r="F85" s="107">
        <v>2</v>
      </c>
      <c r="G85" s="20">
        <v>44467</v>
      </c>
      <c r="H85" s="105" t="s">
        <v>80</v>
      </c>
      <c r="I85" s="110">
        <v>2883.79</v>
      </c>
      <c r="J85" s="113">
        <v>1389.78</v>
      </c>
      <c r="K85" s="111" t="s">
        <v>14</v>
      </c>
      <c r="M85" s="117">
        <f t="shared" si="4"/>
        <v>1389.778313253012</v>
      </c>
      <c r="N85" s="117">
        <f t="shared" si="5"/>
        <v>1494.0116867469878</v>
      </c>
      <c r="O85" s="118">
        <f t="shared" si="3"/>
        <v>2883.79</v>
      </c>
    </row>
    <row r="86" spans="1:15" s="89" customFormat="1" ht="24.75" customHeight="1">
      <c r="A86" s="12">
        <v>84</v>
      </c>
      <c r="B86" s="97" t="s">
        <v>128</v>
      </c>
      <c r="C86" s="98">
        <v>15</v>
      </c>
      <c r="D86" s="99">
        <v>10.6</v>
      </c>
      <c r="E86" s="99">
        <v>4.15</v>
      </c>
      <c r="F86" s="107">
        <v>2</v>
      </c>
      <c r="G86" s="20">
        <v>44482</v>
      </c>
      <c r="H86" s="105" t="s">
        <v>13</v>
      </c>
      <c r="I86" s="110">
        <v>1209.03</v>
      </c>
      <c r="J86" s="110">
        <v>582.67</v>
      </c>
      <c r="K86" s="111" t="s">
        <v>14</v>
      </c>
      <c r="M86" s="117">
        <f t="shared" si="4"/>
        <v>582.6650602409638</v>
      </c>
      <c r="N86" s="117">
        <f t="shared" si="5"/>
        <v>626.3649397590361</v>
      </c>
      <c r="O86" s="118">
        <f t="shared" si="3"/>
        <v>1209.03</v>
      </c>
    </row>
    <row r="87" spans="1:15" s="89" customFormat="1" ht="24.75" customHeight="1">
      <c r="A87" s="12">
        <v>85</v>
      </c>
      <c r="B87" s="97" t="s">
        <v>129</v>
      </c>
      <c r="C87" s="98">
        <v>30</v>
      </c>
      <c r="D87" s="99">
        <v>29.5</v>
      </c>
      <c r="E87" s="99">
        <v>4.15</v>
      </c>
      <c r="F87" s="107">
        <v>2</v>
      </c>
      <c r="G87" s="20">
        <v>44483</v>
      </c>
      <c r="H87" s="105" t="s">
        <v>66</v>
      </c>
      <c r="I87" s="110">
        <v>3128.64</v>
      </c>
      <c r="J87" s="110">
        <v>1507.78</v>
      </c>
      <c r="K87" s="111" t="s">
        <v>14</v>
      </c>
      <c r="M87" s="117">
        <f t="shared" si="4"/>
        <v>1507.778313253012</v>
      </c>
      <c r="N87" s="117">
        <f t="shared" si="5"/>
        <v>1620.8616867469877</v>
      </c>
      <c r="O87" s="118">
        <f t="shared" si="3"/>
        <v>3128.6399999999994</v>
      </c>
    </row>
    <row r="88" spans="1:15" s="89" customFormat="1" ht="24.75" customHeight="1">
      <c r="A88" s="12">
        <v>86</v>
      </c>
      <c r="B88" s="97" t="s">
        <v>130</v>
      </c>
      <c r="C88" s="98">
        <v>20</v>
      </c>
      <c r="D88" s="99">
        <v>13.4</v>
      </c>
      <c r="E88" s="99">
        <v>4.15</v>
      </c>
      <c r="F88" s="107">
        <v>2</v>
      </c>
      <c r="G88" s="20">
        <v>44491</v>
      </c>
      <c r="H88" s="105" t="s">
        <v>80</v>
      </c>
      <c r="I88" s="110">
        <v>1406.71</v>
      </c>
      <c r="J88" s="110">
        <v>677.93</v>
      </c>
      <c r="K88" s="111" t="s">
        <v>14</v>
      </c>
      <c r="M88" s="117">
        <f t="shared" si="4"/>
        <v>677.9325301204819</v>
      </c>
      <c r="N88" s="117">
        <f t="shared" si="5"/>
        <v>728.7774698795181</v>
      </c>
      <c r="O88" s="118">
        <f t="shared" si="3"/>
        <v>1406.71</v>
      </c>
    </row>
    <row r="89" spans="1:15" s="89" customFormat="1" ht="24.75" customHeight="1">
      <c r="A89" s="12">
        <v>87</v>
      </c>
      <c r="B89" s="97" t="s">
        <v>131</v>
      </c>
      <c r="C89" s="98">
        <v>30</v>
      </c>
      <c r="D89" s="99">
        <v>25.8</v>
      </c>
      <c r="E89" s="99">
        <v>4.15</v>
      </c>
      <c r="F89" s="107">
        <v>2</v>
      </c>
      <c r="G89" s="20">
        <v>44517</v>
      </c>
      <c r="H89" s="105" t="s">
        <v>66</v>
      </c>
      <c r="I89" s="110">
        <v>2765.52</v>
      </c>
      <c r="J89" s="110">
        <v>1332.78</v>
      </c>
      <c r="K89" s="111" t="s">
        <v>14</v>
      </c>
      <c r="M89" s="117">
        <f t="shared" si="4"/>
        <v>1332.780722891566</v>
      </c>
      <c r="N89" s="117">
        <f t="shared" si="5"/>
        <v>1432.7392771084335</v>
      </c>
      <c r="O89" s="118">
        <f t="shared" si="3"/>
        <v>2765.5199999999995</v>
      </c>
    </row>
    <row r="90" spans="1:15" s="89" customFormat="1" ht="24.75" customHeight="1">
      <c r="A90" s="12">
        <v>88</v>
      </c>
      <c r="B90" s="97" t="s">
        <v>132</v>
      </c>
      <c r="C90" s="98">
        <v>30</v>
      </c>
      <c r="D90" s="99">
        <v>20</v>
      </c>
      <c r="E90" s="99">
        <v>4.15</v>
      </c>
      <c r="F90" s="107">
        <v>2</v>
      </c>
      <c r="G90" s="104">
        <v>44537</v>
      </c>
      <c r="H90" s="105" t="s">
        <v>80</v>
      </c>
      <c r="I90" s="110">
        <v>4506.78</v>
      </c>
      <c r="J90" s="110">
        <v>2171.94</v>
      </c>
      <c r="K90" s="111" t="s">
        <v>14</v>
      </c>
      <c r="M90" s="117">
        <f t="shared" si="4"/>
        <v>2171.9421686746987</v>
      </c>
      <c r="N90" s="117">
        <f t="shared" si="5"/>
        <v>2334.837831325301</v>
      </c>
      <c r="O90" s="118">
        <f t="shared" si="3"/>
        <v>4506.78</v>
      </c>
    </row>
    <row r="91" spans="1:15" s="89" customFormat="1" ht="24.75" customHeight="1">
      <c r="A91" s="12">
        <v>89</v>
      </c>
      <c r="B91" s="97" t="s">
        <v>133</v>
      </c>
      <c r="C91" s="98">
        <v>30</v>
      </c>
      <c r="D91" s="99">
        <v>22</v>
      </c>
      <c r="E91" s="99">
        <v>4.15</v>
      </c>
      <c r="F91" s="107">
        <v>2</v>
      </c>
      <c r="G91" s="104">
        <v>44547</v>
      </c>
      <c r="H91" s="105" t="s">
        <v>66</v>
      </c>
      <c r="I91" s="110">
        <v>2375.18</v>
      </c>
      <c r="J91" s="113">
        <v>1144.67</v>
      </c>
      <c r="K91" s="111" t="s">
        <v>14</v>
      </c>
      <c r="M91" s="117">
        <f t="shared" si="4"/>
        <v>1144.6650602409636</v>
      </c>
      <c r="N91" s="117">
        <f t="shared" si="5"/>
        <v>1230.5149397590358</v>
      </c>
      <c r="O91" s="118">
        <f t="shared" si="3"/>
        <v>2375.1799999999994</v>
      </c>
    </row>
    <row r="92" spans="1:15" s="89" customFormat="1" ht="24.75" customHeight="1">
      <c r="A92" s="12">
        <v>90</v>
      </c>
      <c r="B92" s="97" t="s">
        <v>134</v>
      </c>
      <c r="C92" s="98">
        <v>30</v>
      </c>
      <c r="D92" s="99">
        <v>29</v>
      </c>
      <c r="E92" s="99">
        <v>4.15</v>
      </c>
      <c r="F92" s="107">
        <v>2</v>
      </c>
      <c r="G92" s="104">
        <v>44557</v>
      </c>
      <c r="H92" s="105" t="s">
        <v>66</v>
      </c>
      <c r="I92" s="110">
        <v>3075.62</v>
      </c>
      <c r="J92" s="113">
        <v>1482.23</v>
      </c>
      <c r="K92" s="111" t="s">
        <v>14</v>
      </c>
      <c r="M92" s="117">
        <f t="shared" si="4"/>
        <v>1482.2265060240961</v>
      </c>
      <c r="N92" s="117">
        <f t="shared" si="5"/>
        <v>1593.3934939759033</v>
      </c>
      <c r="O92" s="118">
        <f t="shared" si="3"/>
        <v>3075.6199999999994</v>
      </c>
    </row>
    <row r="93" spans="1:15" s="89" customFormat="1" ht="24.75" customHeight="1">
      <c r="A93" s="12">
        <v>91</v>
      </c>
      <c r="B93" s="97" t="s">
        <v>135</v>
      </c>
      <c r="C93" s="98">
        <v>30</v>
      </c>
      <c r="D93" s="99">
        <v>22.4</v>
      </c>
      <c r="E93" s="99">
        <v>4.15</v>
      </c>
      <c r="F93" s="107">
        <v>2</v>
      </c>
      <c r="G93" s="104">
        <v>44567</v>
      </c>
      <c r="H93" s="105" t="s">
        <v>80</v>
      </c>
      <c r="I93" s="110">
        <v>4920.44</v>
      </c>
      <c r="J93" s="110">
        <v>2371.3</v>
      </c>
      <c r="K93" s="111" t="s">
        <v>14</v>
      </c>
      <c r="M93" s="117">
        <f t="shared" si="4"/>
        <v>2371.296385542168</v>
      </c>
      <c r="N93" s="117">
        <f t="shared" si="5"/>
        <v>2549.1436144578306</v>
      </c>
      <c r="O93" s="118">
        <f t="shared" si="3"/>
        <v>4920.439999999999</v>
      </c>
    </row>
    <row r="94" spans="1:15" s="89" customFormat="1" ht="24.75" customHeight="1">
      <c r="A94" s="12">
        <v>92</v>
      </c>
      <c r="B94" s="97" t="s">
        <v>136</v>
      </c>
      <c r="C94" s="98">
        <v>20</v>
      </c>
      <c r="D94" s="99">
        <v>16.2</v>
      </c>
      <c r="E94" s="99">
        <v>4.15</v>
      </c>
      <c r="F94" s="107">
        <v>2</v>
      </c>
      <c r="G94" s="104">
        <v>44568</v>
      </c>
      <c r="H94" s="105" t="s">
        <v>66</v>
      </c>
      <c r="I94" s="110">
        <v>1739.08</v>
      </c>
      <c r="J94" s="110">
        <v>838.11</v>
      </c>
      <c r="K94" s="111" t="s">
        <v>14</v>
      </c>
      <c r="M94" s="117">
        <f t="shared" si="4"/>
        <v>838.1108433734938</v>
      </c>
      <c r="N94" s="117">
        <f t="shared" si="5"/>
        <v>900.9691566265058</v>
      </c>
      <c r="O94" s="118">
        <f t="shared" si="3"/>
        <v>1739.0799999999995</v>
      </c>
    </row>
    <row r="95" spans="1:15" s="89" customFormat="1" ht="24.75" customHeight="1">
      <c r="A95" s="12">
        <v>93</v>
      </c>
      <c r="B95" s="97" t="s">
        <v>137</v>
      </c>
      <c r="C95" s="98">
        <v>30</v>
      </c>
      <c r="D95" s="99">
        <v>24.3</v>
      </c>
      <c r="E95" s="99">
        <v>4.15</v>
      </c>
      <c r="F95" s="107">
        <v>2</v>
      </c>
      <c r="G95" s="104">
        <v>44568</v>
      </c>
      <c r="H95" s="105" t="s">
        <v>80</v>
      </c>
      <c r="I95" s="110">
        <v>5303.21</v>
      </c>
      <c r="J95" s="110">
        <v>2555.76</v>
      </c>
      <c r="K95" s="111" t="s">
        <v>14</v>
      </c>
      <c r="M95" s="117">
        <f t="shared" si="4"/>
        <v>2555.7638554216865</v>
      </c>
      <c r="N95" s="117">
        <f t="shared" si="5"/>
        <v>2747.4461445783127</v>
      </c>
      <c r="O95" s="118">
        <f t="shared" si="3"/>
        <v>5303.209999999999</v>
      </c>
    </row>
    <row r="96" spans="1:15" s="89" customFormat="1" ht="24.75" customHeight="1">
      <c r="A96" s="12">
        <v>94</v>
      </c>
      <c r="B96" s="97" t="s">
        <v>138</v>
      </c>
      <c r="C96" s="98">
        <v>30</v>
      </c>
      <c r="D96" s="99">
        <v>29</v>
      </c>
      <c r="E96" s="99">
        <v>4.15</v>
      </c>
      <c r="F96" s="107">
        <v>2</v>
      </c>
      <c r="G96" s="104">
        <v>44568</v>
      </c>
      <c r="H96" s="105" t="s">
        <v>66</v>
      </c>
      <c r="I96" s="110">
        <v>3075.61</v>
      </c>
      <c r="J96" s="110">
        <v>1482.22</v>
      </c>
      <c r="K96" s="111" t="s">
        <v>14</v>
      </c>
      <c r="M96" s="117">
        <f t="shared" si="4"/>
        <v>1482.2216867469879</v>
      </c>
      <c r="N96" s="117">
        <f t="shared" si="5"/>
        <v>1593.3883132530118</v>
      </c>
      <c r="O96" s="118">
        <f t="shared" si="3"/>
        <v>3075.6099999999997</v>
      </c>
    </row>
    <row r="97" spans="1:15" s="89" customFormat="1" ht="24.75" customHeight="1">
      <c r="A97" s="12">
        <v>95</v>
      </c>
      <c r="B97" s="97" t="s">
        <v>139</v>
      </c>
      <c r="C97" s="98">
        <v>20</v>
      </c>
      <c r="D97" s="99">
        <v>14.3</v>
      </c>
      <c r="E97" s="99">
        <v>4.15</v>
      </c>
      <c r="F97" s="107">
        <v>2</v>
      </c>
      <c r="G97" s="104">
        <v>44585</v>
      </c>
      <c r="H97" s="105" t="s">
        <v>66</v>
      </c>
      <c r="I97" s="110">
        <v>1548.07</v>
      </c>
      <c r="J97" s="110">
        <v>746.06</v>
      </c>
      <c r="K97" s="111" t="s">
        <v>14</v>
      </c>
      <c r="M97" s="117">
        <f t="shared" si="4"/>
        <v>746.0578313253011</v>
      </c>
      <c r="N97" s="117">
        <f t="shared" si="5"/>
        <v>802.0121686746986</v>
      </c>
      <c r="O97" s="118">
        <f t="shared" si="3"/>
        <v>1548.0699999999997</v>
      </c>
    </row>
    <row r="98" spans="1:15" s="89" customFormat="1" ht="24.75" customHeight="1">
      <c r="A98" s="12">
        <v>96</v>
      </c>
      <c r="B98" s="97" t="s">
        <v>140</v>
      </c>
      <c r="C98" s="98">
        <v>30</v>
      </c>
      <c r="D98" s="99">
        <v>22.4</v>
      </c>
      <c r="E98" s="99">
        <v>4.15</v>
      </c>
      <c r="F98" s="107">
        <v>2</v>
      </c>
      <c r="G98" s="104">
        <v>44587</v>
      </c>
      <c r="H98" s="105" t="s">
        <v>66</v>
      </c>
      <c r="I98" s="110">
        <v>2417.61</v>
      </c>
      <c r="J98" s="113">
        <v>1165.11</v>
      </c>
      <c r="K98" s="111" t="s">
        <v>14</v>
      </c>
      <c r="M98" s="117">
        <f t="shared" si="4"/>
        <v>1165.113253012048</v>
      </c>
      <c r="N98" s="117">
        <f t="shared" si="5"/>
        <v>1252.4967469879516</v>
      </c>
      <c r="O98" s="118">
        <f t="shared" si="3"/>
        <v>2417.6099999999997</v>
      </c>
    </row>
    <row r="99" spans="1:15" s="89" customFormat="1" ht="24.75" customHeight="1">
      <c r="A99" s="12">
        <v>97</v>
      </c>
      <c r="B99" s="97" t="s">
        <v>141</v>
      </c>
      <c r="C99" s="98">
        <v>30</v>
      </c>
      <c r="D99" s="99">
        <v>24</v>
      </c>
      <c r="E99" s="99">
        <v>4.15</v>
      </c>
      <c r="F99" s="107">
        <v>2</v>
      </c>
      <c r="G99" s="104">
        <v>44589</v>
      </c>
      <c r="H99" s="105" t="s">
        <v>66</v>
      </c>
      <c r="I99" s="110">
        <v>2614.5</v>
      </c>
      <c r="J99" s="110">
        <v>1260</v>
      </c>
      <c r="K99" s="111" t="s">
        <v>14</v>
      </c>
      <c r="M99" s="117">
        <f t="shared" si="4"/>
        <v>1260</v>
      </c>
      <c r="N99" s="117">
        <f t="shared" si="5"/>
        <v>1354.5</v>
      </c>
      <c r="O99" s="118">
        <f t="shared" si="3"/>
        <v>2614.5</v>
      </c>
    </row>
    <row r="100" spans="1:15" s="89" customFormat="1" ht="24.75" customHeight="1">
      <c r="A100" s="12">
        <v>98</v>
      </c>
      <c r="B100" s="97" t="s">
        <v>142</v>
      </c>
      <c r="C100" s="98">
        <v>20</v>
      </c>
      <c r="D100" s="99">
        <v>14.3</v>
      </c>
      <c r="E100" s="99">
        <v>4.15</v>
      </c>
      <c r="F100" s="107">
        <v>2</v>
      </c>
      <c r="G100" s="104">
        <v>44590</v>
      </c>
      <c r="H100" s="105" t="s">
        <v>66</v>
      </c>
      <c r="I100" s="110">
        <v>1549.1</v>
      </c>
      <c r="J100" s="110">
        <v>746.55</v>
      </c>
      <c r="K100" s="111" t="s">
        <v>14</v>
      </c>
      <c r="M100" s="117">
        <f t="shared" si="4"/>
        <v>746.5542168674698</v>
      </c>
      <c r="N100" s="117">
        <f t="shared" si="5"/>
        <v>802.54578313253</v>
      </c>
      <c r="O100" s="118">
        <f t="shared" si="3"/>
        <v>1549.1</v>
      </c>
    </row>
    <row r="101" spans="1:15" s="89" customFormat="1" ht="24.75" customHeight="1">
      <c r="A101" s="12">
        <v>99</v>
      </c>
      <c r="B101" s="97" t="s">
        <v>143</v>
      </c>
      <c r="C101" s="98">
        <v>20</v>
      </c>
      <c r="D101" s="99">
        <v>16.2</v>
      </c>
      <c r="E101" s="99">
        <v>4.15</v>
      </c>
      <c r="F101" s="107">
        <v>2</v>
      </c>
      <c r="G101" s="104">
        <v>44590</v>
      </c>
      <c r="H101" s="105" t="s">
        <v>80</v>
      </c>
      <c r="I101" s="110">
        <v>3542.02</v>
      </c>
      <c r="J101" s="110">
        <v>1707</v>
      </c>
      <c r="K101" s="111" t="s">
        <v>14</v>
      </c>
      <c r="M101" s="117">
        <f t="shared" si="4"/>
        <v>1706.9975903614456</v>
      </c>
      <c r="N101" s="117">
        <f t="shared" si="5"/>
        <v>1835.0224096385539</v>
      </c>
      <c r="O101" s="118">
        <f t="shared" si="3"/>
        <v>3542.0199999999995</v>
      </c>
    </row>
    <row r="102" spans="1:15" s="89" customFormat="1" ht="24.75" customHeight="1">
      <c r="A102" s="12">
        <v>100</v>
      </c>
      <c r="B102" s="97" t="s">
        <v>144</v>
      </c>
      <c r="C102" s="98">
        <v>30</v>
      </c>
      <c r="D102" s="99">
        <v>28.1</v>
      </c>
      <c r="E102" s="99">
        <v>4.15</v>
      </c>
      <c r="F102" s="107">
        <v>2</v>
      </c>
      <c r="G102" s="104">
        <v>44590</v>
      </c>
      <c r="H102" s="105" t="s">
        <v>66</v>
      </c>
      <c r="I102" s="110">
        <v>2990.65</v>
      </c>
      <c r="J102" s="110">
        <v>1441.28</v>
      </c>
      <c r="K102" s="111" t="s">
        <v>14</v>
      </c>
      <c r="M102" s="117">
        <f t="shared" si="4"/>
        <v>1441.2771084337348</v>
      </c>
      <c r="N102" s="117">
        <f t="shared" si="5"/>
        <v>1549.3728915662648</v>
      </c>
      <c r="O102" s="118">
        <f t="shared" si="3"/>
        <v>2990.6499999999996</v>
      </c>
    </row>
    <row r="103" spans="1:15" s="89" customFormat="1" ht="24.75" customHeight="1">
      <c r="A103" s="12">
        <v>101</v>
      </c>
      <c r="B103" s="97" t="s">
        <v>145</v>
      </c>
      <c r="C103" s="98">
        <v>30</v>
      </c>
      <c r="D103" s="99">
        <v>28.1</v>
      </c>
      <c r="E103" s="99">
        <v>4.15</v>
      </c>
      <c r="F103" s="107">
        <v>2</v>
      </c>
      <c r="G103" s="104">
        <v>44590</v>
      </c>
      <c r="H103" s="105" t="s">
        <v>80</v>
      </c>
      <c r="I103" s="110">
        <v>6013.23</v>
      </c>
      <c r="J103" s="110">
        <v>2897.94</v>
      </c>
      <c r="K103" s="111" t="s">
        <v>14</v>
      </c>
      <c r="M103" s="117">
        <f t="shared" si="4"/>
        <v>2897.942168674698</v>
      </c>
      <c r="N103" s="117">
        <f t="shared" si="5"/>
        <v>3115.2878313253004</v>
      </c>
      <c r="O103" s="118">
        <f t="shared" si="3"/>
        <v>6013.229999999999</v>
      </c>
    </row>
    <row r="104" spans="1:15" s="89" customFormat="1" ht="24.75" customHeight="1">
      <c r="A104" s="12">
        <v>102</v>
      </c>
      <c r="B104" s="97" t="s">
        <v>146</v>
      </c>
      <c r="C104" s="98">
        <v>30</v>
      </c>
      <c r="D104" s="99">
        <v>26.2</v>
      </c>
      <c r="E104" s="99">
        <v>4.15</v>
      </c>
      <c r="F104" s="107">
        <v>2</v>
      </c>
      <c r="G104" s="104">
        <v>44591</v>
      </c>
      <c r="H104" s="105" t="s">
        <v>66</v>
      </c>
      <c r="I104" s="110">
        <v>2800.33</v>
      </c>
      <c r="J104" s="110">
        <v>1349.56</v>
      </c>
      <c r="K104" s="111" t="s">
        <v>14</v>
      </c>
      <c r="M104" s="117">
        <f t="shared" si="4"/>
        <v>1349.556626506024</v>
      </c>
      <c r="N104" s="117">
        <f t="shared" si="5"/>
        <v>1450.7733734939757</v>
      </c>
      <c r="O104" s="118">
        <f t="shared" si="3"/>
        <v>2800.33</v>
      </c>
    </row>
    <row r="105" spans="1:15" s="89" customFormat="1" ht="24.75" customHeight="1">
      <c r="A105" s="12">
        <v>103</v>
      </c>
      <c r="B105" s="97" t="s">
        <v>147</v>
      </c>
      <c r="C105" s="98">
        <v>30</v>
      </c>
      <c r="D105" s="99">
        <v>24.3</v>
      </c>
      <c r="E105" s="99">
        <v>4.15</v>
      </c>
      <c r="F105" s="107">
        <v>2</v>
      </c>
      <c r="G105" s="104">
        <v>44591</v>
      </c>
      <c r="H105" s="105" t="s">
        <v>66</v>
      </c>
      <c r="I105" s="110">
        <v>2609.66</v>
      </c>
      <c r="J105" s="113">
        <v>1257.67</v>
      </c>
      <c r="K105" s="111" t="s">
        <v>14</v>
      </c>
      <c r="M105" s="117">
        <f t="shared" si="4"/>
        <v>1257.667469879518</v>
      </c>
      <c r="N105" s="117">
        <f t="shared" si="5"/>
        <v>1351.9925301204817</v>
      </c>
      <c r="O105" s="118">
        <f t="shared" si="3"/>
        <v>2609.66</v>
      </c>
    </row>
    <row r="106" spans="1:15" s="89" customFormat="1" ht="24.75" customHeight="1">
      <c r="A106" s="12">
        <v>104</v>
      </c>
      <c r="B106" s="97" t="s">
        <v>148</v>
      </c>
      <c r="C106" s="98">
        <v>30</v>
      </c>
      <c r="D106" s="99">
        <v>26.4</v>
      </c>
      <c r="E106" s="99">
        <v>4.15</v>
      </c>
      <c r="F106" s="107">
        <v>2</v>
      </c>
      <c r="G106" s="104">
        <v>44602</v>
      </c>
      <c r="H106" s="105" t="s">
        <v>66</v>
      </c>
      <c r="I106" s="110">
        <v>2820.85</v>
      </c>
      <c r="J106" s="113">
        <v>1359.45</v>
      </c>
      <c r="K106" s="111" t="s">
        <v>14</v>
      </c>
      <c r="M106" s="117">
        <f t="shared" si="4"/>
        <v>1359.4457831325299</v>
      </c>
      <c r="N106" s="117">
        <f t="shared" si="5"/>
        <v>1461.4042168674696</v>
      </c>
      <c r="O106" s="118">
        <f t="shared" si="3"/>
        <v>2820.8499999999995</v>
      </c>
    </row>
    <row r="107" spans="1:15" s="89" customFormat="1" ht="24.75" customHeight="1">
      <c r="A107" s="12">
        <v>105</v>
      </c>
      <c r="B107" s="97" t="s">
        <v>149</v>
      </c>
      <c r="C107" s="98">
        <v>30</v>
      </c>
      <c r="D107" s="99">
        <v>23.2</v>
      </c>
      <c r="E107" s="99">
        <v>4.15</v>
      </c>
      <c r="F107" s="107">
        <v>2</v>
      </c>
      <c r="G107" s="104">
        <v>44621</v>
      </c>
      <c r="H107" s="105" t="s">
        <v>66</v>
      </c>
      <c r="I107" s="110">
        <v>2630.18</v>
      </c>
      <c r="J107" s="110">
        <v>1267.56</v>
      </c>
      <c r="K107" s="111" t="s">
        <v>14</v>
      </c>
      <c r="M107" s="117">
        <f t="shared" si="4"/>
        <v>1267.5566265060238</v>
      </c>
      <c r="N107" s="117">
        <f t="shared" si="5"/>
        <v>1362.6233734939756</v>
      </c>
      <c r="O107" s="118">
        <f t="shared" si="3"/>
        <v>2630.1799999999994</v>
      </c>
    </row>
    <row r="108" spans="1:15" s="89" customFormat="1" ht="24.75" customHeight="1">
      <c r="A108" s="12">
        <v>106</v>
      </c>
      <c r="B108" s="97" t="s">
        <v>150</v>
      </c>
      <c r="C108" s="98">
        <v>25</v>
      </c>
      <c r="D108" s="99">
        <v>19.9</v>
      </c>
      <c r="E108" s="99">
        <v>4.15</v>
      </c>
      <c r="F108" s="107">
        <v>2</v>
      </c>
      <c r="G108" s="104">
        <v>44623</v>
      </c>
      <c r="H108" s="105" t="s">
        <v>80</v>
      </c>
      <c r="I108" s="110">
        <v>4379.75</v>
      </c>
      <c r="J108" s="110">
        <v>2110.72</v>
      </c>
      <c r="K108" s="111" t="s">
        <v>14</v>
      </c>
      <c r="M108" s="117">
        <f t="shared" si="4"/>
        <v>2110.722891566265</v>
      </c>
      <c r="N108" s="117">
        <f t="shared" si="5"/>
        <v>2269.0271084337346</v>
      </c>
      <c r="O108" s="118">
        <f t="shared" si="3"/>
        <v>4379.75</v>
      </c>
    </row>
    <row r="109" spans="1:15" s="89" customFormat="1" ht="24.75" customHeight="1">
      <c r="A109" s="12">
        <v>107</v>
      </c>
      <c r="B109" s="97" t="s">
        <v>151</v>
      </c>
      <c r="C109" s="98">
        <v>25</v>
      </c>
      <c r="D109" s="99">
        <v>19.9</v>
      </c>
      <c r="E109" s="99">
        <v>4.15</v>
      </c>
      <c r="F109" s="107">
        <v>2</v>
      </c>
      <c r="G109" s="104">
        <v>44623</v>
      </c>
      <c r="H109" s="105" t="s">
        <v>80</v>
      </c>
      <c r="I109" s="110">
        <v>4379.75</v>
      </c>
      <c r="J109" s="110">
        <v>2110.72</v>
      </c>
      <c r="K109" s="111" t="s">
        <v>14</v>
      </c>
      <c r="M109" s="117">
        <f t="shared" si="4"/>
        <v>2110.722891566265</v>
      </c>
      <c r="N109" s="117">
        <f t="shared" si="5"/>
        <v>2269.0271084337346</v>
      </c>
      <c r="O109" s="118">
        <f t="shared" si="3"/>
        <v>4379.75</v>
      </c>
    </row>
    <row r="110" spans="1:15" s="89" customFormat="1" ht="24.75" customHeight="1">
      <c r="A110" s="12">
        <v>108</v>
      </c>
      <c r="B110" s="97" t="s">
        <v>152</v>
      </c>
      <c r="C110" s="98">
        <v>30</v>
      </c>
      <c r="D110" s="99">
        <v>24</v>
      </c>
      <c r="E110" s="99">
        <v>4.15</v>
      </c>
      <c r="F110" s="107">
        <v>2</v>
      </c>
      <c r="G110" s="104">
        <v>44623</v>
      </c>
      <c r="H110" s="105" t="s">
        <v>66</v>
      </c>
      <c r="I110" s="110">
        <v>2630.64</v>
      </c>
      <c r="J110" s="110">
        <v>1267.78</v>
      </c>
      <c r="K110" s="111" t="s">
        <v>14</v>
      </c>
      <c r="M110" s="117">
        <f t="shared" si="4"/>
        <v>1267.778313253012</v>
      </c>
      <c r="N110" s="117">
        <f t="shared" si="5"/>
        <v>1362.8616867469877</v>
      </c>
      <c r="O110" s="118">
        <f t="shared" si="3"/>
        <v>2630.6399999999994</v>
      </c>
    </row>
    <row r="111" spans="1:15" s="89" customFormat="1" ht="24.75" customHeight="1">
      <c r="A111" s="12">
        <v>109</v>
      </c>
      <c r="B111" s="97" t="s">
        <v>153</v>
      </c>
      <c r="C111" s="98">
        <v>30</v>
      </c>
      <c r="D111" s="99">
        <v>26.6</v>
      </c>
      <c r="E111" s="99">
        <v>4.15</v>
      </c>
      <c r="F111" s="107">
        <v>2</v>
      </c>
      <c r="G111" s="104">
        <v>44630</v>
      </c>
      <c r="H111" s="105" t="s">
        <v>66</v>
      </c>
      <c r="I111" s="110">
        <v>2842.06</v>
      </c>
      <c r="J111" s="110">
        <v>1369.67</v>
      </c>
      <c r="K111" s="111" t="s">
        <v>14</v>
      </c>
      <c r="M111" s="117">
        <f t="shared" si="4"/>
        <v>1369.667469879518</v>
      </c>
      <c r="N111" s="117">
        <f t="shared" si="5"/>
        <v>1472.3925301204818</v>
      </c>
      <c r="O111" s="118">
        <f t="shared" si="3"/>
        <v>2842.0599999999995</v>
      </c>
    </row>
    <row r="112" spans="1:15" s="89" customFormat="1" ht="24.75" customHeight="1">
      <c r="A112" s="12">
        <v>110</v>
      </c>
      <c r="B112" s="97" t="s">
        <v>154</v>
      </c>
      <c r="C112" s="98">
        <v>15</v>
      </c>
      <c r="D112" s="99">
        <v>13.3</v>
      </c>
      <c r="E112" s="99">
        <v>4.15</v>
      </c>
      <c r="F112" s="107">
        <v>2</v>
      </c>
      <c r="G112" s="104">
        <v>44631</v>
      </c>
      <c r="H112" s="105" t="s">
        <v>66</v>
      </c>
      <c r="I112" s="110">
        <v>1421.37</v>
      </c>
      <c r="J112" s="110">
        <v>685</v>
      </c>
      <c r="K112" s="111" t="s">
        <v>14</v>
      </c>
      <c r="M112" s="117">
        <f t="shared" si="4"/>
        <v>684.9975903614456</v>
      </c>
      <c r="N112" s="117">
        <f t="shared" si="5"/>
        <v>736.372409638554</v>
      </c>
      <c r="O112" s="118">
        <f t="shared" si="3"/>
        <v>1421.3699999999997</v>
      </c>
    </row>
    <row r="113" spans="1:15" s="89" customFormat="1" ht="24.75" customHeight="1">
      <c r="A113" s="12">
        <v>111</v>
      </c>
      <c r="B113" s="97" t="s">
        <v>155</v>
      </c>
      <c r="C113" s="98">
        <v>30</v>
      </c>
      <c r="D113" s="99">
        <v>23.2</v>
      </c>
      <c r="E113" s="99">
        <v>4.15</v>
      </c>
      <c r="F113" s="107">
        <v>2</v>
      </c>
      <c r="G113" s="104">
        <v>44634</v>
      </c>
      <c r="H113" s="105" t="s">
        <v>66</v>
      </c>
      <c r="I113" s="110">
        <v>2502.45</v>
      </c>
      <c r="J113" s="110">
        <v>1206</v>
      </c>
      <c r="K113" s="111" t="s">
        <v>14</v>
      </c>
      <c r="M113" s="117">
        <f t="shared" si="4"/>
        <v>1205.9999999999998</v>
      </c>
      <c r="N113" s="117">
        <f t="shared" si="5"/>
        <v>1296.4499999999996</v>
      </c>
      <c r="O113" s="118">
        <f t="shared" si="3"/>
        <v>2502.4499999999994</v>
      </c>
    </row>
    <row r="114" spans="1:15" s="89" customFormat="1" ht="24.75" customHeight="1">
      <c r="A114" s="12">
        <v>112</v>
      </c>
      <c r="B114" s="97" t="s">
        <v>156</v>
      </c>
      <c r="C114" s="98">
        <v>30</v>
      </c>
      <c r="D114" s="99">
        <v>24.9</v>
      </c>
      <c r="E114" s="99">
        <v>4.15</v>
      </c>
      <c r="F114" s="107">
        <v>2</v>
      </c>
      <c r="G114" s="104">
        <v>44634</v>
      </c>
      <c r="H114" s="105" t="s">
        <v>80</v>
      </c>
      <c r="I114" s="110">
        <v>5440.3</v>
      </c>
      <c r="J114" s="110">
        <v>2621.83</v>
      </c>
      <c r="K114" s="111" t="s">
        <v>14</v>
      </c>
      <c r="M114" s="117">
        <f t="shared" si="4"/>
        <v>2621.8313253012047</v>
      </c>
      <c r="N114" s="117">
        <f t="shared" si="5"/>
        <v>2818.468674698795</v>
      </c>
      <c r="O114" s="118">
        <f aca="true" t="shared" si="6" ref="O114:O116">M114+N114</f>
        <v>5440.299999999999</v>
      </c>
    </row>
    <row r="115" spans="1:15" s="89" customFormat="1" ht="24.75" customHeight="1">
      <c r="A115" s="12">
        <v>113</v>
      </c>
      <c r="B115" s="97" t="s">
        <v>157</v>
      </c>
      <c r="C115" s="98">
        <v>25</v>
      </c>
      <c r="D115" s="99">
        <v>21.6</v>
      </c>
      <c r="E115" s="99">
        <v>4.15</v>
      </c>
      <c r="F115" s="107">
        <v>2</v>
      </c>
      <c r="G115" s="104">
        <v>44637</v>
      </c>
      <c r="H115" s="105" t="s">
        <v>66</v>
      </c>
      <c r="I115" s="110">
        <v>2311.78</v>
      </c>
      <c r="J115" s="110">
        <v>1114.11</v>
      </c>
      <c r="K115" s="111" t="s">
        <v>14</v>
      </c>
      <c r="M115" s="117">
        <f t="shared" si="4"/>
        <v>1114.110843373494</v>
      </c>
      <c r="N115" s="117">
        <f t="shared" si="5"/>
        <v>1197.669156626506</v>
      </c>
      <c r="O115" s="118">
        <f t="shared" si="6"/>
        <v>2311.7799999999997</v>
      </c>
    </row>
    <row r="116" spans="1:15" s="89" customFormat="1" ht="24.75" customHeight="1">
      <c r="A116" s="12">
        <v>114</v>
      </c>
      <c r="B116" s="97" t="s">
        <v>158</v>
      </c>
      <c r="C116" s="98">
        <v>30</v>
      </c>
      <c r="D116" s="99">
        <v>26.6</v>
      </c>
      <c r="E116" s="99">
        <v>4.15</v>
      </c>
      <c r="F116" s="107">
        <v>2</v>
      </c>
      <c r="G116" s="104">
        <v>44642</v>
      </c>
      <c r="H116" s="105" t="s">
        <v>66</v>
      </c>
      <c r="I116" s="110">
        <v>2842.06</v>
      </c>
      <c r="J116" s="110">
        <v>1369.67</v>
      </c>
      <c r="K116" s="111" t="s">
        <v>14</v>
      </c>
      <c r="M116" s="117">
        <f t="shared" si="4"/>
        <v>1369.667469879518</v>
      </c>
      <c r="N116" s="117">
        <f t="shared" si="5"/>
        <v>1472.3925301204818</v>
      </c>
      <c r="O116" s="118">
        <f t="shared" si="6"/>
        <v>2842.0599999999995</v>
      </c>
    </row>
    <row r="117" spans="1:14" s="89" customFormat="1" ht="18.75" customHeight="1">
      <c r="A117" s="12" t="s">
        <v>159</v>
      </c>
      <c r="B117" s="119"/>
      <c r="C117" s="120">
        <f>SUM(C3:C116)</f>
        <v>3700</v>
      </c>
      <c r="D117" s="120">
        <f>SUM(D3:D116)</f>
        <v>2140.7413389999997</v>
      </c>
      <c r="E117" s="18"/>
      <c r="F117" s="18"/>
      <c r="G117" s="23"/>
      <c r="H117" s="121" t="s">
        <v>160</v>
      </c>
      <c r="I117" s="25"/>
      <c r="J117" s="122">
        <f>SUM(J3:J116)</f>
        <v>277265.14999999997</v>
      </c>
      <c r="K117" s="113"/>
      <c r="M117" s="115"/>
      <c r="N117" s="115"/>
    </row>
  </sheetData>
  <sheetProtection/>
  <mergeCells count="1">
    <mergeCell ref="A1:J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workbookViewId="0" topLeftCell="A1">
      <selection activeCell="B32" sqref="B32:B45"/>
    </sheetView>
  </sheetViews>
  <sheetFormatPr defaultColWidth="32.875" defaultRowHeight="14.25"/>
  <cols>
    <col min="1" max="1" width="7.125" style="0" customWidth="1"/>
    <col min="2" max="3" width="9.125" style="0" customWidth="1"/>
    <col min="4" max="4" width="13.375" style="0" customWidth="1"/>
    <col min="5" max="5" width="8.125" style="0" customWidth="1"/>
    <col min="6" max="6" width="9.875" style="0" customWidth="1"/>
    <col min="7" max="7" width="9.375" style="0" customWidth="1"/>
    <col min="8" max="8" width="15.875" style="0" customWidth="1"/>
    <col min="9" max="9" width="11.25390625" style="0" customWidth="1"/>
  </cols>
  <sheetData>
    <row r="1" spans="1:9" ht="36" customHeight="1">
      <c r="A1" s="75" t="s">
        <v>161</v>
      </c>
      <c r="B1" s="75"/>
      <c r="C1" s="75"/>
      <c r="D1" s="75"/>
      <c r="E1" s="75"/>
      <c r="F1" s="75"/>
      <c r="G1" s="75"/>
      <c r="H1" s="75"/>
      <c r="I1" s="75"/>
    </row>
    <row r="2" spans="1:9" s="74" customFormat="1" ht="36" customHeight="1">
      <c r="A2" s="76" t="s">
        <v>1</v>
      </c>
      <c r="B2" s="76" t="s">
        <v>2</v>
      </c>
      <c r="C2" s="76" t="s">
        <v>162</v>
      </c>
      <c r="D2" s="77" t="s">
        <v>4</v>
      </c>
      <c r="E2" s="81" t="s">
        <v>5</v>
      </c>
      <c r="F2" s="81" t="s">
        <v>6</v>
      </c>
      <c r="G2" s="82" t="s">
        <v>7</v>
      </c>
      <c r="H2" s="76" t="s">
        <v>8</v>
      </c>
      <c r="I2" s="85" t="s">
        <v>163</v>
      </c>
    </row>
    <row r="3" spans="1:9" ht="18" customHeight="1">
      <c r="A3" s="78">
        <v>1</v>
      </c>
      <c r="B3" s="79" t="s">
        <v>164</v>
      </c>
      <c r="C3" s="78">
        <v>200000</v>
      </c>
      <c r="D3" s="80">
        <v>200000</v>
      </c>
      <c r="E3" s="83">
        <v>0.0435</v>
      </c>
      <c r="F3" s="83">
        <v>0.0435</v>
      </c>
      <c r="G3" s="84">
        <v>44187</v>
      </c>
      <c r="H3" s="78" t="s">
        <v>165</v>
      </c>
      <c r="I3" s="86">
        <v>2169.04109589041</v>
      </c>
    </row>
    <row r="4" spans="1:9" ht="18" customHeight="1">
      <c r="A4" s="78">
        <v>2</v>
      </c>
      <c r="B4" s="79" t="s">
        <v>166</v>
      </c>
      <c r="C4" s="78">
        <v>100000</v>
      </c>
      <c r="D4" s="80">
        <v>100000</v>
      </c>
      <c r="E4" s="83">
        <v>0.0435</v>
      </c>
      <c r="F4" s="83">
        <v>0.0435</v>
      </c>
      <c r="G4" s="84">
        <v>44195</v>
      </c>
      <c r="H4" s="78" t="s">
        <v>165</v>
      </c>
      <c r="I4" s="86">
        <v>1084.52054794521</v>
      </c>
    </row>
    <row r="5" spans="1:9" ht="18" customHeight="1">
      <c r="A5" s="78">
        <v>3</v>
      </c>
      <c r="B5" s="79" t="s">
        <v>167</v>
      </c>
      <c r="C5" s="78">
        <v>100000</v>
      </c>
      <c r="D5" s="80">
        <v>100000</v>
      </c>
      <c r="E5" s="83">
        <v>0.0435</v>
      </c>
      <c r="F5" s="83">
        <v>0.0435</v>
      </c>
      <c r="G5" s="84">
        <v>44194</v>
      </c>
      <c r="H5" s="78" t="s">
        <v>165</v>
      </c>
      <c r="I5" s="86">
        <v>1084.52054794521</v>
      </c>
    </row>
    <row r="6" spans="1:9" ht="18" customHeight="1">
      <c r="A6" s="78">
        <v>4</v>
      </c>
      <c r="B6" s="79" t="s">
        <v>168</v>
      </c>
      <c r="C6" s="78">
        <v>100000</v>
      </c>
      <c r="D6" s="80">
        <v>8837.96</v>
      </c>
      <c r="E6" s="83">
        <v>0.0435</v>
      </c>
      <c r="F6" s="83">
        <v>0.0435</v>
      </c>
      <c r="G6" s="84">
        <v>44190</v>
      </c>
      <c r="H6" s="78" t="s">
        <v>165</v>
      </c>
      <c r="I6" s="86">
        <v>191.18</v>
      </c>
    </row>
    <row r="7" spans="1:9" ht="18" customHeight="1">
      <c r="A7" s="78">
        <v>5</v>
      </c>
      <c r="B7" s="79" t="s">
        <v>169</v>
      </c>
      <c r="C7" s="78">
        <v>300000</v>
      </c>
      <c r="D7" s="80">
        <v>300000</v>
      </c>
      <c r="E7" s="83">
        <v>0.0435</v>
      </c>
      <c r="F7" s="83">
        <v>0.0435</v>
      </c>
      <c r="G7" s="84">
        <v>44131</v>
      </c>
      <c r="H7" s="78" t="s">
        <v>165</v>
      </c>
      <c r="I7" s="86">
        <v>3253.56164383562</v>
      </c>
    </row>
    <row r="8" spans="1:9" ht="18" customHeight="1">
      <c r="A8" s="78">
        <v>6</v>
      </c>
      <c r="B8" s="79" t="s">
        <v>170</v>
      </c>
      <c r="C8" s="78">
        <v>300000</v>
      </c>
      <c r="D8" s="80">
        <v>300000</v>
      </c>
      <c r="E8" s="83">
        <v>0.0435</v>
      </c>
      <c r="F8" s="83">
        <v>0.0435</v>
      </c>
      <c r="G8" s="84">
        <v>44146</v>
      </c>
      <c r="H8" s="78" t="s">
        <v>165</v>
      </c>
      <c r="I8" s="86">
        <v>3253.56164383562</v>
      </c>
    </row>
    <row r="9" spans="1:9" ht="18" customHeight="1">
      <c r="A9" s="78">
        <v>7</v>
      </c>
      <c r="B9" s="79" t="s">
        <v>171</v>
      </c>
      <c r="C9" s="78">
        <v>300000</v>
      </c>
      <c r="D9" s="80">
        <v>300000</v>
      </c>
      <c r="E9" s="83">
        <v>0.0435</v>
      </c>
      <c r="F9" s="83">
        <v>0.0435</v>
      </c>
      <c r="G9" s="84">
        <v>44145</v>
      </c>
      <c r="H9" s="78" t="s">
        <v>165</v>
      </c>
      <c r="I9" s="86">
        <v>3253.56164383562</v>
      </c>
    </row>
    <row r="10" spans="1:9" ht="18" customHeight="1">
      <c r="A10" s="78">
        <v>8</v>
      </c>
      <c r="B10" s="79" t="s">
        <v>172</v>
      </c>
      <c r="C10" s="78">
        <v>300000</v>
      </c>
      <c r="D10" s="80">
        <v>300000</v>
      </c>
      <c r="E10" s="83">
        <v>0.0435</v>
      </c>
      <c r="F10" s="83">
        <v>0.0435</v>
      </c>
      <c r="G10" s="84">
        <v>44187</v>
      </c>
      <c r="H10" s="78" t="s">
        <v>165</v>
      </c>
      <c r="I10" s="86">
        <v>3253.56164383562</v>
      </c>
    </row>
    <row r="11" spans="1:9" ht="18" customHeight="1">
      <c r="A11" s="78">
        <v>9</v>
      </c>
      <c r="B11" s="79" t="s">
        <v>173</v>
      </c>
      <c r="C11" s="78">
        <v>300000</v>
      </c>
      <c r="D11" s="80">
        <v>300000</v>
      </c>
      <c r="E11" s="83">
        <v>0.0435</v>
      </c>
      <c r="F11" s="83">
        <v>0.0435</v>
      </c>
      <c r="G11" s="84">
        <v>44195</v>
      </c>
      <c r="H11" s="78" t="s">
        <v>165</v>
      </c>
      <c r="I11" s="86">
        <v>3253.56164383562</v>
      </c>
    </row>
    <row r="12" spans="1:9" ht="18" customHeight="1">
      <c r="A12" s="78">
        <v>10</v>
      </c>
      <c r="B12" s="79" t="s">
        <v>174</v>
      </c>
      <c r="C12" s="78">
        <v>300000</v>
      </c>
      <c r="D12" s="80">
        <v>300000</v>
      </c>
      <c r="E12" s="83">
        <v>0.0435</v>
      </c>
      <c r="F12" s="83">
        <v>0.0435</v>
      </c>
      <c r="G12" s="84">
        <v>44196</v>
      </c>
      <c r="H12" s="78" t="s">
        <v>165</v>
      </c>
      <c r="I12" s="86">
        <v>3253.56164383562</v>
      </c>
    </row>
    <row r="13" spans="1:9" ht="18" customHeight="1">
      <c r="A13" s="78">
        <v>11</v>
      </c>
      <c r="B13" s="79" t="s">
        <v>175</v>
      </c>
      <c r="C13" s="78">
        <v>300000</v>
      </c>
      <c r="D13" s="80">
        <v>300000</v>
      </c>
      <c r="E13" s="83">
        <v>0.0435</v>
      </c>
      <c r="F13" s="83">
        <v>0.0435</v>
      </c>
      <c r="G13" s="84">
        <v>44190</v>
      </c>
      <c r="H13" s="78" t="s">
        <v>165</v>
      </c>
      <c r="I13" s="86">
        <v>3253.56164383562</v>
      </c>
    </row>
    <row r="14" spans="1:9" ht="18" customHeight="1">
      <c r="A14" s="78">
        <v>12</v>
      </c>
      <c r="B14" s="79" t="s">
        <v>176</v>
      </c>
      <c r="C14" s="78">
        <v>300000</v>
      </c>
      <c r="D14" s="80">
        <v>300000</v>
      </c>
      <c r="E14" s="83">
        <v>0.0435</v>
      </c>
      <c r="F14" s="83">
        <v>0.02</v>
      </c>
      <c r="G14" s="84">
        <v>44351</v>
      </c>
      <c r="H14" s="78" t="s">
        <v>165</v>
      </c>
      <c r="I14" s="86">
        <v>3253.56164383562</v>
      </c>
    </row>
    <row r="15" spans="1:9" ht="18" customHeight="1">
      <c r="A15" s="78">
        <v>13</v>
      </c>
      <c r="B15" s="79" t="s">
        <v>177</v>
      </c>
      <c r="C15" s="78">
        <v>300000</v>
      </c>
      <c r="D15" s="80">
        <v>0</v>
      </c>
      <c r="E15" s="83">
        <v>0.0775</v>
      </c>
      <c r="F15" s="83">
        <v>0.0775</v>
      </c>
      <c r="G15" s="84">
        <v>44055</v>
      </c>
      <c r="H15" s="78" t="s">
        <v>178</v>
      </c>
      <c r="I15" s="86">
        <v>2675.34246575342</v>
      </c>
    </row>
    <row r="16" spans="1:9" ht="18" customHeight="1">
      <c r="A16" s="78">
        <v>14</v>
      </c>
      <c r="B16" s="79" t="s">
        <v>179</v>
      </c>
      <c r="C16" s="78">
        <v>200000</v>
      </c>
      <c r="D16" s="80">
        <v>0</v>
      </c>
      <c r="E16" s="83">
        <v>0.0435</v>
      </c>
      <c r="F16" s="83">
        <v>0.0435</v>
      </c>
      <c r="G16" s="84">
        <v>44057</v>
      </c>
      <c r="H16" s="78" t="s">
        <v>180</v>
      </c>
      <c r="I16" s="86">
        <v>42.8</v>
      </c>
    </row>
    <row r="17" spans="1:9" ht="18" customHeight="1">
      <c r="A17" s="78">
        <v>15</v>
      </c>
      <c r="B17" s="79" t="s">
        <v>181</v>
      </c>
      <c r="C17" s="78">
        <v>250000</v>
      </c>
      <c r="D17" s="80">
        <v>0</v>
      </c>
      <c r="E17" s="83">
        <v>0.0775</v>
      </c>
      <c r="F17" s="83">
        <v>0.0775</v>
      </c>
      <c r="G17" s="84">
        <v>44069</v>
      </c>
      <c r="H17" s="78" t="s">
        <v>182</v>
      </c>
      <c r="I17" s="86">
        <v>249.14</v>
      </c>
    </row>
    <row r="18" spans="1:9" ht="18" customHeight="1">
      <c r="A18" s="78">
        <v>16</v>
      </c>
      <c r="B18" s="79" t="s">
        <v>183</v>
      </c>
      <c r="C18" s="78">
        <v>300000</v>
      </c>
      <c r="D18" s="80">
        <v>0</v>
      </c>
      <c r="E18" s="83">
        <v>0.0435</v>
      </c>
      <c r="F18" s="83">
        <v>0.0435</v>
      </c>
      <c r="G18" s="84">
        <v>44099</v>
      </c>
      <c r="H18" s="78" t="s">
        <v>184</v>
      </c>
      <c r="I18" s="86">
        <v>3074.79452054795</v>
      </c>
    </row>
    <row r="19" spans="1:9" ht="18" customHeight="1">
      <c r="A19" s="78">
        <v>17</v>
      </c>
      <c r="B19" s="79" t="s">
        <v>185</v>
      </c>
      <c r="C19" s="78">
        <v>100000</v>
      </c>
      <c r="D19" s="80">
        <v>100000</v>
      </c>
      <c r="E19" s="83">
        <v>0.0435</v>
      </c>
      <c r="F19" s="83">
        <v>0.0435</v>
      </c>
      <c r="G19" s="84">
        <v>44159</v>
      </c>
      <c r="H19" s="78" t="s">
        <v>165</v>
      </c>
      <c r="I19" s="86">
        <v>1084.52054794521</v>
      </c>
    </row>
    <row r="20" spans="1:9" ht="18" customHeight="1">
      <c r="A20" s="78">
        <v>18</v>
      </c>
      <c r="B20" s="79" t="s">
        <v>186</v>
      </c>
      <c r="C20" s="78">
        <v>300000</v>
      </c>
      <c r="D20" s="80">
        <v>300000</v>
      </c>
      <c r="E20" s="83">
        <v>0.0435</v>
      </c>
      <c r="F20" s="83">
        <v>0.0435</v>
      </c>
      <c r="G20" s="84">
        <v>44183</v>
      </c>
      <c r="H20" s="78" t="s">
        <v>165</v>
      </c>
      <c r="I20" s="86">
        <v>3253.56164383562</v>
      </c>
    </row>
    <row r="21" spans="1:9" ht="18" customHeight="1">
      <c r="A21" s="78">
        <v>19</v>
      </c>
      <c r="B21" s="79" t="s">
        <v>187</v>
      </c>
      <c r="C21" s="78">
        <v>300000</v>
      </c>
      <c r="D21" s="80">
        <v>300000</v>
      </c>
      <c r="E21" s="83">
        <v>0.0435</v>
      </c>
      <c r="F21" s="83">
        <v>0.0435</v>
      </c>
      <c r="G21" s="84">
        <v>44153</v>
      </c>
      <c r="H21" s="78" t="s">
        <v>165</v>
      </c>
      <c r="I21" s="86">
        <v>3253.56164383562</v>
      </c>
    </row>
    <row r="22" spans="1:9" ht="18" customHeight="1">
      <c r="A22" s="78">
        <v>20</v>
      </c>
      <c r="B22" s="79" t="s">
        <v>188</v>
      </c>
      <c r="C22" s="78">
        <v>300000</v>
      </c>
      <c r="D22" s="80">
        <v>300000</v>
      </c>
      <c r="E22" s="83">
        <v>0.0435</v>
      </c>
      <c r="F22" s="83">
        <v>0.0435</v>
      </c>
      <c r="G22" s="84">
        <v>44165</v>
      </c>
      <c r="H22" s="78" t="s">
        <v>165</v>
      </c>
      <c r="I22" s="86">
        <v>3253.56164383562</v>
      </c>
    </row>
    <row r="23" spans="1:9" ht="18" customHeight="1">
      <c r="A23" s="78">
        <v>21</v>
      </c>
      <c r="B23" s="79" t="s">
        <v>189</v>
      </c>
      <c r="C23" s="78">
        <v>300000</v>
      </c>
      <c r="D23" s="80">
        <v>300000</v>
      </c>
      <c r="E23" s="83">
        <v>0.0435</v>
      </c>
      <c r="F23" s="83">
        <v>0.0435</v>
      </c>
      <c r="G23" s="84">
        <v>44154</v>
      </c>
      <c r="H23" s="78" t="s">
        <v>165</v>
      </c>
      <c r="I23" s="86">
        <v>3253.56164383562</v>
      </c>
    </row>
    <row r="24" spans="1:9" ht="18" customHeight="1">
      <c r="A24" s="78">
        <v>22</v>
      </c>
      <c r="B24" s="79" t="s">
        <v>190</v>
      </c>
      <c r="C24" s="78">
        <v>100000</v>
      </c>
      <c r="D24" s="80">
        <v>100000</v>
      </c>
      <c r="E24" s="83">
        <v>0.0435</v>
      </c>
      <c r="F24" s="83">
        <v>0.0435</v>
      </c>
      <c r="G24" s="84">
        <v>44154</v>
      </c>
      <c r="H24" s="78" t="s">
        <v>165</v>
      </c>
      <c r="I24" s="86">
        <v>1084.52054794521</v>
      </c>
    </row>
    <row r="25" spans="1:9" ht="18" customHeight="1">
      <c r="A25" s="78">
        <v>23</v>
      </c>
      <c r="B25" s="79" t="s">
        <v>191</v>
      </c>
      <c r="C25" s="78">
        <v>300000</v>
      </c>
      <c r="D25" s="80">
        <v>300000</v>
      </c>
      <c r="E25" s="83">
        <v>0.0435</v>
      </c>
      <c r="F25" s="83">
        <v>0.0435</v>
      </c>
      <c r="G25" s="84">
        <v>44181</v>
      </c>
      <c r="H25" s="78" t="s">
        <v>165</v>
      </c>
      <c r="I25" s="86">
        <v>3253.56164383562</v>
      </c>
    </row>
    <row r="26" spans="1:9" ht="18" customHeight="1">
      <c r="A26" s="78">
        <v>24</v>
      </c>
      <c r="B26" s="79" t="s">
        <v>192</v>
      </c>
      <c r="C26" s="78">
        <v>300000</v>
      </c>
      <c r="D26" s="80">
        <v>300000</v>
      </c>
      <c r="E26" s="83">
        <v>0.0435</v>
      </c>
      <c r="F26" s="83">
        <v>0.0435</v>
      </c>
      <c r="G26" s="84">
        <v>44161</v>
      </c>
      <c r="H26" s="78" t="s">
        <v>165</v>
      </c>
      <c r="I26" s="86">
        <v>3253.56164383562</v>
      </c>
    </row>
    <row r="27" spans="1:9" ht="18" customHeight="1">
      <c r="A27" s="78">
        <v>25</v>
      </c>
      <c r="B27" s="79" t="s">
        <v>193</v>
      </c>
      <c r="C27" s="78">
        <v>200000</v>
      </c>
      <c r="D27" s="80">
        <v>200000</v>
      </c>
      <c r="E27" s="83">
        <v>0.0435</v>
      </c>
      <c r="F27" s="83">
        <v>0.0435</v>
      </c>
      <c r="G27" s="84">
        <v>44174</v>
      </c>
      <c r="H27" s="78" t="s">
        <v>165</v>
      </c>
      <c r="I27" s="86">
        <v>2169.04109589041</v>
      </c>
    </row>
    <row r="28" spans="1:9" ht="18" customHeight="1">
      <c r="A28" s="78">
        <v>26</v>
      </c>
      <c r="B28" s="79" t="s">
        <v>194</v>
      </c>
      <c r="C28" s="78">
        <v>100000</v>
      </c>
      <c r="D28" s="80">
        <v>100000</v>
      </c>
      <c r="E28" s="83">
        <v>0.0435</v>
      </c>
      <c r="F28" s="83">
        <v>0.0435</v>
      </c>
      <c r="G28" s="84">
        <v>44181</v>
      </c>
      <c r="H28" s="78" t="s">
        <v>165</v>
      </c>
      <c r="I28" s="86">
        <v>1084.52054794521</v>
      </c>
    </row>
    <row r="29" spans="1:9" ht="18" customHeight="1">
      <c r="A29" s="78">
        <v>27</v>
      </c>
      <c r="B29" s="79" t="s">
        <v>195</v>
      </c>
      <c r="C29" s="78">
        <v>250000</v>
      </c>
      <c r="D29" s="80">
        <v>250000</v>
      </c>
      <c r="E29" s="83">
        <v>0.0435</v>
      </c>
      <c r="F29" s="83">
        <v>0.0435</v>
      </c>
      <c r="G29" s="84">
        <v>44189</v>
      </c>
      <c r="H29" s="78" t="s">
        <v>165</v>
      </c>
      <c r="I29" s="86">
        <v>2711.30136986301</v>
      </c>
    </row>
    <row r="30" spans="1:9" ht="18" customHeight="1">
      <c r="A30" s="78">
        <v>28</v>
      </c>
      <c r="B30" s="79" t="s">
        <v>196</v>
      </c>
      <c r="C30" s="78">
        <v>100000</v>
      </c>
      <c r="D30" s="80">
        <v>100000</v>
      </c>
      <c r="E30" s="83">
        <v>0.0435</v>
      </c>
      <c r="F30" s="83">
        <v>0.0435</v>
      </c>
      <c r="G30" s="84">
        <v>44190</v>
      </c>
      <c r="H30" s="78" t="s">
        <v>165</v>
      </c>
      <c r="I30" s="86">
        <v>1084.52054794521</v>
      </c>
    </row>
    <row r="31" spans="1:9" ht="18" customHeight="1">
      <c r="A31" s="78">
        <v>29</v>
      </c>
      <c r="B31" s="79" t="s">
        <v>197</v>
      </c>
      <c r="C31" s="78">
        <v>300000</v>
      </c>
      <c r="D31" s="80">
        <v>300000</v>
      </c>
      <c r="E31" s="83">
        <v>0.0435</v>
      </c>
      <c r="F31" s="83">
        <v>0.0435</v>
      </c>
      <c r="G31" s="84">
        <v>44175</v>
      </c>
      <c r="H31" s="78" t="s">
        <v>165</v>
      </c>
      <c r="I31" s="86">
        <v>3253.56164383562</v>
      </c>
    </row>
    <row r="32" spans="1:9" ht="18" customHeight="1">
      <c r="A32" s="78">
        <v>30</v>
      </c>
      <c r="B32" s="79" t="s">
        <v>198</v>
      </c>
      <c r="C32" s="78">
        <v>300000</v>
      </c>
      <c r="D32" s="80">
        <v>300000</v>
      </c>
      <c r="E32" s="83">
        <v>0.0435</v>
      </c>
      <c r="F32" s="83">
        <v>0.0435</v>
      </c>
      <c r="G32" s="84">
        <v>44181</v>
      </c>
      <c r="H32" s="78" t="s">
        <v>165</v>
      </c>
      <c r="I32" s="86">
        <v>3253.56164383562</v>
      </c>
    </row>
    <row r="33" spans="1:9" ht="18" customHeight="1">
      <c r="A33" s="78">
        <v>31</v>
      </c>
      <c r="B33" s="79" t="s">
        <v>199</v>
      </c>
      <c r="C33" s="78">
        <v>100000</v>
      </c>
      <c r="D33" s="80">
        <v>100000</v>
      </c>
      <c r="E33" s="83">
        <v>0.0435</v>
      </c>
      <c r="F33" s="83">
        <v>0.0435</v>
      </c>
      <c r="G33" s="84">
        <v>44193</v>
      </c>
      <c r="H33" s="78" t="s">
        <v>165</v>
      </c>
      <c r="I33" s="86">
        <v>1084.52054794521</v>
      </c>
    </row>
    <row r="34" spans="1:9" ht="18" customHeight="1">
      <c r="A34" s="78">
        <v>32</v>
      </c>
      <c r="B34" s="79" t="s">
        <v>200</v>
      </c>
      <c r="C34" s="78">
        <v>300000</v>
      </c>
      <c r="D34" s="80">
        <v>300000</v>
      </c>
      <c r="E34" s="83">
        <v>0.0435</v>
      </c>
      <c r="F34" s="83">
        <v>0.0435</v>
      </c>
      <c r="G34" s="84">
        <v>44183</v>
      </c>
      <c r="H34" s="78" t="s">
        <v>165</v>
      </c>
      <c r="I34" s="86">
        <v>3253.56164383562</v>
      </c>
    </row>
    <row r="35" spans="1:9" ht="18" customHeight="1">
      <c r="A35" s="78">
        <v>33</v>
      </c>
      <c r="B35" s="79" t="s">
        <v>201</v>
      </c>
      <c r="C35" s="78">
        <v>300000</v>
      </c>
      <c r="D35" s="80">
        <v>300000</v>
      </c>
      <c r="E35" s="83">
        <v>0.0435</v>
      </c>
      <c r="F35" s="83">
        <v>0.0435</v>
      </c>
      <c r="G35" s="84">
        <v>44187</v>
      </c>
      <c r="H35" s="78" t="s">
        <v>165</v>
      </c>
      <c r="I35" s="86">
        <v>3253.56164383562</v>
      </c>
    </row>
    <row r="36" spans="1:9" ht="18" customHeight="1">
      <c r="A36" s="78">
        <v>34</v>
      </c>
      <c r="B36" s="79" t="s">
        <v>202</v>
      </c>
      <c r="C36" s="78">
        <v>300000</v>
      </c>
      <c r="D36" s="80">
        <v>300000</v>
      </c>
      <c r="E36" s="83">
        <v>0.0435</v>
      </c>
      <c r="F36" s="83">
        <v>0.0435</v>
      </c>
      <c r="G36" s="84">
        <v>44193</v>
      </c>
      <c r="H36" s="78" t="s">
        <v>165</v>
      </c>
      <c r="I36" s="86">
        <v>3253.56164383562</v>
      </c>
    </row>
    <row r="37" spans="1:9" ht="18" customHeight="1">
      <c r="A37" s="78">
        <v>35</v>
      </c>
      <c r="B37" s="79" t="s">
        <v>203</v>
      </c>
      <c r="C37" s="78">
        <v>300000</v>
      </c>
      <c r="D37" s="80">
        <v>300000</v>
      </c>
      <c r="E37" s="83">
        <v>0.0435</v>
      </c>
      <c r="F37" s="83">
        <v>0.0435</v>
      </c>
      <c r="G37" s="84">
        <v>44193</v>
      </c>
      <c r="H37" s="78" t="s">
        <v>165</v>
      </c>
      <c r="I37" s="86">
        <v>3253.56164383562</v>
      </c>
    </row>
    <row r="38" spans="1:9" ht="18" customHeight="1">
      <c r="A38" s="78">
        <v>36</v>
      </c>
      <c r="B38" s="79" t="s">
        <v>204</v>
      </c>
      <c r="C38" s="78">
        <v>300000</v>
      </c>
      <c r="D38" s="80">
        <v>300000</v>
      </c>
      <c r="E38" s="83">
        <v>0.0435</v>
      </c>
      <c r="F38" s="83">
        <v>0.0435</v>
      </c>
      <c r="G38" s="84">
        <v>44193</v>
      </c>
      <c r="H38" s="78" t="s">
        <v>165</v>
      </c>
      <c r="I38" s="86">
        <v>3253.56164383562</v>
      </c>
    </row>
    <row r="39" spans="1:9" ht="18" customHeight="1">
      <c r="A39" s="78">
        <v>37</v>
      </c>
      <c r="B39" s="79" t="s">
        <v>205</v>
      </c>
      <c r="C39" s="78">
        <v>100000</v>
      </c>
      <c r="D39" s="80">
        <v>100000</v>
      </c>
      <c r="E39" s="83">
        <v>0.0435</v>
      </c>
      <c r="F39" s="83">
        <v>0.0435</v>
      </c>
      <c r="G39" s="84">
        <v>44181</v>
      </c>
      <c r="H39" s="78" t="s">
        <v>165</v>
      </c>
      <c r="I39" s="86">
        <v>1084.52054794521</v>
      </c>
    </row>
    <row r="40" spans="1:9" ht="18" customHeight="1">
      <c r="A40" s="78">
        <v>38</v>
      </c>
      <c r="B40" s="79" t="s">
        <v>174</v>
      </c>
      <c r="C40" s="78">
        <v>100000</v>
      </c>
      <c r="D40" s="80">
        <v>100000</v>
      </c>
      <c r="E40" s="83">
        <v>0.0435</v>
      </c>
      <c r="F40" s="83">
        <v>0.0435</v>
      </c>
      <c r="G40" s="84">
        <v>44182</v>
      </c>
      <c r="H40" s="78" t="s">
        <v>165</v>
      </c>
      <c r="I40" s="86">
        <v>1084.52054794521</v>
      </c>
    </row>
    <row r="41" spans="1:9" ht="18" customHeight="1">
      <c r="A41" s="78">
        <v>39</v>
      </c>
      <c r="B41" s="79" t="s">
        <v>206</v>
      </c>
      <c r="C41" s="78">
        <v>300000</v>
      </c>
      <c r="D41" s="80">
        <v>300000</v>
      </c>
      <c r="E41" s="83">
        <v>0.0435</v>
      </c>
      <c r="F41" s="83">
        <v>0.0435</v>
      </c>
      <c r="G41" s="84">
        <v>44188</v>
      </c>
      <c r="H41" s="78" t="s">
        <v>165</v>
      </c>
      <c r="I41" s="86">
        <v>3253.56164383562</v>
      </c>
    </row>
    <row r="42" spans="1:9" ht="18" customHeight="1">
      <c r="A42" s="78">
        <v>40</v>
      </c>
      <c r="B42" s="79" t="s">
        <v>207</v>
      </c>
      <c r="C42" s="78">
        <v>300000</v>
      </c>
      <c r="D42" s="80">
        <v>300000</v>
      </c>
      <c r="E42" s="83">
        <v>0.0435</v>
      </c>
      <c r="F42" s="83">
        <v>0.02</v>
      </c>
      <c r="G42" s="84">
        <v>44382</v>
      </c>
      <c r="H42" s="78" t="s">
        <v>165</v>
      </c>
      <c r="I42" s="86">
        <v>3253.56164383562</v>
      </c>
    </row>
    <row r="43" spans="1:9" ht="18" customHeight="1">
      <c r="A43" s="78">
        <v>41</v>
      </c>
      <c r="B43" s="79" t="s">
        <v>208</v>
      </c>
      <c r="C43" s="78">
        <v>100000</v>
      </c>
      <c r="D43" s="80">
        <v>43249.19</v>
      </c>
      <c r="E43" s="83">
        <v>0.0435</v>
      </c>
      <c r="F43" s="83">
        <v>0.02</v>
      </c>
      <c r="G43" s="84">
        <v>44448</v>
      </c>
      <c r="H43" s="78" t="s">
        <v>165</v>
      </c>
      <c r="I43" s="86">
        <v>439.79</v>
      </c>
    </row>
    <row r="44" spans="1:9" ht="18" customHeight="1">
      <c r="A44" s="78">
        <v>42</v>
      </c>
      <c r="B44" s="79" t="s">
        <v>209</v>
      </c>
      <c r="C44" s="78">
        <v>300000</v>
      </c>
      <c r="D44" s="80">
        <v>0</v>
      </c>
      <c r="E44" s="83">
        <v>0.0775</v>
      </c>
      <c r="F44" s="83">
        <v>0.0775</v>
      </c>
      <c r="G44" s="84">
        <v>44033</v>
      </c>
      <c r="H44" s="78" t="s">
        <v>210</v>
      </c>
      <c r="I44" s="86">
        <v>1273.97260273973</v>
      </c>
    </row>
    <row r="45" spans="1:9" ht="18" customHeight="1">
      <c r="A45" s="78">
        <v>43</v>
      </c>
      <c r="B45" s="79" t="s">
        <v>211</v>
      </c>
      <c r="C45" s="78">
        <v>300000</v>
      </c>
      <c r="D45" s="80">
        <v>0</v>
      </c>
      <c r="E45" s="83">
        <v>0.0435</v>
      </c>
      <c r="F45" s="83">
        <v>0.0435</v>
      </c>
      <c r="G45" s="84">
        <v>44057</v>
      </c>
      <c r="H45" s="78" t="s">
        <v>212</v>
      </c>
      <c r="I45" s="86">
        <v>64.2</v>
      </c>
    </row>
    <row r="46" spans="1:9" ht="18" customHeight="1">
      <c r="A46" s="78">
        <v>44</v>
      </c>
      <c r="B46" s="79" t="s">
        <v>213</v>
      </c>
      <c r="C46" s="78">
        <v>300000</v>
      </c>
      <c r="D46" s="80">
        <v>0</v>
      </c>
      <c r="E46" s="83">
        <v>0.0435</v>
      </c>
      <c r="F46" s="83">
        <v>0.0435</v>
      </c>
      <c r="G46" s="84">
        <v>44068</v>
      </c>
      <c r="H46" s="78" t="s">
        <v>214</v>
      </c>
      <c r="I46" s="86">
        <v>160.33</v>
      </c>
    </row>
    <row r="47" spans="1:9" ht="18" customHeight="1">
      <c r="A47" s="78">
        <v>45</v>
      </c>
      <c r="B47" s="79" t="s">
        <v>215</v>
      </c>
      <c r="C47" s="78">
        <v>250000</v>
      </c>
      <c r="D47" s="80">
        <v>0</v>
      </c>
      <c r="E47" s="83">
        <v>0.0435</v>
      </c>
      <c r="F47" s="83">
        <v>0.0435</v>
      </c>
      <c r="G47" s="84">
        <v>44096</v>
      </c>
      <c r="H47" s="78" t="s">
        <v>216</v>
      </c>
      <c r="I47" s="86">
        <v>2472.94520547945</v>
      </c>
    </row>
    <row r="48" spans="1:9" ht="18" customHeight="1">
      <c r="A48" s="78">
        <v>46</v>
      </c>
      <c r="B48" s="79" t="s">
        <v>217</v>
      </c>
      <c r="C48" s="78">
        <v>300000</v>
      </c>
      <c r="D48" s="80">
        <v>300000</v>
      </c>
      <c r="E48" s="83">
        <v>0.0435</v>
      </c>
      <c r="F48" s="83">
        <v>0.0435</v>
      </c>
      <c r="G48" s="84">
        <v>44116</v>
      </c>
      <c r="H48" s="78" t="s">
        <v>165</v>
      </c>
      <c r="I48" s="86">
        <v>3253.56164383562</v>
      </c>
    </row>
    <row r="49" spans="1:9" ht="18" customHeight="1">
      <c r="A49" s="78">
        <v>47</v>
      </c>
      <c r="B49" s="79" t="s">
        <v>218</v>
      </c>
      <c r="C49" s="78">
        <v>300000</v>
      </c>
      <c r="D49" s="80">
        <v>0</v>
      </c>
      <c r="E49" s="83">
        <v>0.0435</v>
      </c>
      <c r="F49" s="83">
        <v>0.0435</v>
      </c>
      <c r="G49" s="84">
        <v>44103</v>
      </c>
      <c r="H49" s="78" t="s">
        <v>219</v>
      </c>
      <c r="I49" s="86">
        <v>288.28</v>
      </c>
    </row>
    <row r="50" spans="1:9" ht="18" customHeight="1">
      <c r="A50" s="78">
        <v>48</v>
      </c>
      <c r="B50" s="79" t="s">
        <v>220</v>
      </c>
      <c r="C50" s="78">
        <v>300000</v>
      </c>
      <c r="D50" s="80">
        <v>300000</v>
      </c>
      <c r="E50" s="83">
        <v>0.0435</v>
      </c>
      <c r="F50" s="83">
        <v>0.0435</v>
      </c>
      <c r="G50" s="84">
        <v>44119</v>
      </c>
      <c r="H50" s="78" t="s">
        <v>165</v>
      </c>
      <c r="I50" s="86">
        <v>3253.56164383562</v>
      </c>
    </row>
    <row r="51" spans="1:9" ht="18" customHeight="1">
      <c r="A51" s="78">
        <v>49</v>
      </c>
      <c r="B51" s="79" t="s">
        <v>221</v>
      </c>
      <c r="C51" s="78">
        <v>300000</v>
      </c>
      <c r="D51" s="80">
        <v>300000</v>
      </c>
      <c r="E51" s="83">
        <v>0.0435</v>
      </c>
      <c r="F51" s="83">
        <v>0.0435</v>
      </c>
      <c r="G51" s="84">
        <v>44117</v>
      </c>
      <c r="H51" s="78" t="s">
        <v>165</v>
      </c>
      <c r="I51" s="86">
        <v>3253.56164383562</v>
      </c>
    </row>
    <row r="52" spans="1:9" ht="18" customHeight="1">
      <c r="A52" s="78">
        <v>50</v>
      </c>
      <c r="B52" s="79" t="s">
        <v>222</v>
      </c>
      <c r="C52" s="78">
        <v>300000</v>
      </c>
      <c r="D52" s="80">
        <v>300000</v>
      </c>
      <c r="E52" s="83">
        <v>0.0435</v>
      </c>
      <c r="F52" s="83">
        <v>0.0435</v>
      </c>
      <c r="G52" s="84">
        <v>44139</v>
      </c>
      <c r="H52" s="78" t="s">
        <v>165</v>
      </c>
      <c r="I52" s="86">
        <v>3253.56164383562</v>
      </c>
    </row>
    <row r="53" spans="1:9" ht="18" customHeight="1">
      <c r="A53" s="78">
        <v>51</v>
      </c>
      <c r="B53" s="79" t="s">
        <v>223</v>
      </c>
      <c r="C53" s="78">
        <v>300000</v>
      </c>
      <c r="D53" s="80">
        <v>300000</v>
      </c>
      <c r="E53" s="83">
        <v>0.0435</v>
      </c>
      <c r="F53" s="83">
        <v>0.0435</v>
      </c>
      <c r="G53" s="84">
        <v>44131</v>
      </c>
      <c r="H53" s="78" t="s">
        <v>165</v>
      </c>
      <c r="I53" s="86">
        <v>3253.56164383562</v>
      </c>
    </row>
    <row r="54" spans="1:9" ht="18" customHeight="1">
      <c r="A54" s="78">
        <v>52</v>
      </c>
      <c r="B54" s="79" t="s">
        <v>224</v>
      </c>
      <c r="C54" s="78">
        <v>300000</v>
      </c>
      <c r="D54" s="80">
        <v>300000</v>
      </c>
      <c r="E54" s="83">
        <v>0.0435</v>
      </c>
      <c r="F54" s="83">
        <v>0.0435</v>
      </c>
      <c r="G54" s="84">
        <v>44154</v>
      </c>
      <c r="H54" s="78" t="s">
        <v>165</v>
      </c>
      <c r="I54" s="86">
        <v>3253.56164383562</v>
      </c>
    </row>
    <row r="55" spans="1:9" ht="18" customHeight="1">
      <c r="A55" s="78">
        <v>53</v>
      </c>
      <c r="B55" s="79" t="s">
        <v>225</v>
      </c>
      <c r="C55" s="78">
        <v>300000</v>
      </c>
      <c r="D55" s="80">
        <v>300000</v>
      </c>
      <c r="E55" s="83">
        <v>0.0435</v>
      </c>
      <c r="F55" s="83">
        <v>0.0435</v>
      </c>
      <c r="G55" s="84">
        <v>44165</v>
      </c>
      <c r="H55" s="78" t="s">
        <v>165</v>
      </c>
      <c r="I55" s="86">
        <v>3253.56164383562</v>
      </c>
    </row>
    <row r="56" spans="1:9" ht="18" customHeight="1">
      <c r="A56" s="78">
        <v>54</v>
      </c>
      <c r="B56" s="79" t="s">
        <v>226</v>
      </c>
      <c r="C56" s="78">
        <v>300000</v>
      </c>
      <c r="D56" s="80">
        <v>300000</v>
      </c>
      <c r="E56" s="83">
        <v>0.0435</v>
      </c>
      <c r="F56" s="83">
        <v>0.0435</v>
      </c>
      <c r="G56" s="84">
        <v>44165</v>
      </c>
      <c r="H56" s="78" t="s">
        <v>165</v>
      </c>
      <c r="I56" s="86">
        <v>3253.56164383562</v>
      </c>
    </row>
    <row r="57" spans="1:9" ht="18" customHeight="1">
      <c r="A57" s="78">
        <v>55</v>
      </c>
      <c r="B57" s="79" t="s">
        <v>227</v>
      </c>
      <c r="C57" s="78">
        <v>300000</v>
      </c>
      <c r="D57" s="80">
        <v>300000</v>
      </c>
      <c r="E57" s="83">
        <v>0.0435</v>
      </c>
      <c r="F57" s="83">
        <v>0.0435</v>
      </c>
      <c r="G57" s="84">
        <v>44195</v>
      </c>
      <c r="H57" s="78" t="s">
        <v>165</v>
      </c>
      <c r="I57" s="86">
        <v>3253.56164383562</v>
      </c>
    </row>
    <row r="58" spans="1:9" ht="18" customHeight="1">
      <c r="A58" s="78">
        <v>56</v>
      </c>
      <c r="B58" s="79" t="s">
        <v>228</v>
      </c>
      <c r="C58" s="78">
        <v>100000</v>
      </c>
      <c r="D58" s="80">
        <v>100000</v>
      </c>
      <c r="E58" s="83">
        <v>0.0435</v>
      </c>
      <c r="F58" s="83">
        <v>0.0435</v>
      </c>
      <c r="G58" s="84">
        <v>44194</v>
      </c>
      <c r="H58" s="78" t="s">
        <v>165</v>
      </c>
      <c r="I58" s="86">
        <v>1084.52054794521</v>
      </c>
    </row>
    <row r="59" spans="1:9" ht="18" customHeight="1">
      <c r="A59" s="78">
        <v>57</v>
      </c>
      <c r="B59" s="79" t="s">
        <v>195</v>
      </c>
      <c r="C59" s="78">
        <v>100000</v>
      </c>
      <c r="D59" s="80">
        <v>100000</v>
      </c>
      <c r="E59" s="83">
        <v>0.0435</v>
      </c>
      <c r="F59" s="83">
        <v>0.0435</v>
      </c>
      <c r="G59" s="84">
        <v>44194</v>
      </c>
      <c r="H59" s="78" t="s">
        <v>165</v>
      </c>
      <c r="I59" s="86">
        <v>1084.52054794521</v>
      </c>
    </row>
    <row r="60" spans="1:9" ht="18" customHeight="1">
      <c r="A60" s="78">
        <v>58</v>
      </c>
      <c r="B60" s="79" t="s">
        <v>229</v>
      </c>
      <c r="C60" s="78">
        <v>100000</v>
      </c>
      <c r="D60" s="80">
        <v>43231.03</v>
      </c>
      <c r="E60" s="83">
        <v>0.043</v>
      </c>
      <c r="F60" s="83">
        <v>0.02</v>
      </c>
      <c r="G60" s="84">
        <v>44558</v>
      </c>
      <c r="H60" s="78" t="s">
        <v>165</v>
      </c>
      <c r="I60" s="86">
        <v>554.76</v>
      </c>
    </row>
    <row r="61" spans="1:9" ht="18" customHeight="1">
      <c r="A61" s="79" t="s">
        <v>159</v>
      </c>
      <c r="B61" s="78"/>
      <c r="C61" s="78"/>
      <c r="D61" s="78">
        <f>SUM(D3:D60)</f>
        <v>11445318.18</v>
      </c>
      <c r="E61" s="78"/>
      <c r="F61" s="78"/>
      <c r="G61" s="78"/>
      <c r="H61" s="78"/>
      <c r="I61" s="86">
        <f>SUM(I3:I60)</f>
        <v>134580.61698630158</v>
      </c>
    </row>
  </sheetData>
  <sheetProtection/>
  <mergeCells count="2">
    <mergeCell ref="A1:I1"/>
    <mergeCell ref="A61:C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">
      <selection activeCell="K23" sqref="K23"/>
    </sheetView>
  </sheetViews>
  <sheetFormatPr defaultColWidth="9.00390625" defaultRowHeight="14.25"/>
  <cols>
    <col min="1" max="1" width="4.75390625" style="45" customWidth="1"/>
    <col min="2" max="2" width="7.875" style="45" customWidth="1"/>
    <col min="3" max="3" width="9.875" style="45" customWidth="1"/>
    <col min="4" max="4" width="9.375" style="46" customWidth="1"/>
    <col min="5" max="5" width="9.625" style="46" customWidth="1"/>
    <col min="6" max="6" width="8.50390625" style="46" customWidth="1"/>
    <col min="7" max="7" width="8.875" style="45" customWidth="1"/>
    <col min="8" max="8" width="11.75390625" style="45" customWidth="1"/>
    <col min="9" max="9" width="10.875" style="45" customWidth="1"/>
    <col min="10" max="10" width="11.50390625" style="46" customWidth="1"/>
    <col min="11" max="11" width="18.375" style="45" customWidth="1"/>
    <col min="12" max="12" width="12.625" style="42" bestFit="1" customWidth="1"/>
    <col min="13" max="16384" width="9.00390625" style="42" customWidth="1"/>
  </cols>
  <sheetData>
    <row r="1" spans="1:11" s="42" customFormat="1" ht="54" customHeight="1">
      <c r="A1" s="47" t="s">
        <v>230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43" customFormat="1" ht="22.5" customHeight="1">
      <c r="A2" s="48" t="s">
        <v>1</v>
      </c>
      <c r="B2" s="48" t="s">
        <v>2</v>
      </c>
      <c r="C2" s="48" t="s">
        <v>231</v>
      </c>
      <c r="D2" s="49" t="s">
        <v>162</v>
      </c>
      <c r="E2" s="49" t="s">
        <v>232</v>
      </c>
      <c r="F2" s="48" t="s">
        <v>233</v>
      </c>
      <c r="G2" s="48" t="s">
        <v>234</v>
      </c>
      <c r="H2" s="48" t="s">
        <v>235</v>
      </c>
      <c r="I2" s="68" t="s">
        <v>236</v>
      </c>
      <c r="J2" s="69" t="s">
        <v>237</v>
      </c>
      <c r="K2" s="70" t="s">
        <v>8</v>
      </c>
    </row>
    <row r="3" spans="1:11" s="42" customFormat="1" ht="24" customHeight="1">
      <c r="A3" s="50" t="s">
        <v>238</v>
      </c>
      <c r="B3" s="51" t="s">
        <v>239</v>
      </c>
      <c r="C3" s="50" t="s">
        <v>240</v>
      </c>
      <c r="D3" s="52">
        <v>300000</v>
      </c>
      <c r="E3" s="59">
        <v>0</v>
      </c>
      <c r="F3" s="59" t="s">
        <v>241</v>
      </c>
      <c r="G3" s="59" t="s">
        <v>241</v>
      </c>
      <c r="H3" s="51" t="s">
        <v>242</v>
      </c>
      <c r="I3" s="51" t="s">
        <v>243</v>
      </c>
      <c r="J3" s="71">
        <v>0</v>
      </c>
      <c r="K3" s="72" t="s">
        <v>244</v>
      </c>
    </row>
    <row r="4" spans="1:11" s="42" customFormat="1" ht="22.5" customHeight="1">
      <c r="A4" s="50" t="s">
        <v>245</v>
      </c>
      <c r="B4" s="51" t="s">
        <v>246</v>
      </c>
      <c r="C4" s="50" t="s">
        <v>240</v>
      </c>
      <c r="D4" s="52">
        <v>300000</v>
      </c>
      <c r="E4" s="59">
        <v>0</v>
      </c>
      <c r="F4" s="59" t="s">
        <v>241</v>
      </c>
      <c r="G4" s="59" t="s">
        <v>241</v>
      </c>
      <c r="H4" s="51" t="s">
        <v>247</v>
      </c>
      <c r="I4" s="51" t="s">
        <v>248</v>
      </c>
      <c r="J4" s="71">
        <v>0</v>
      </c>
      <c r="K4" s="72" t="s">
        <v>244</v>
      </c>
    </row>
    <row r="5" spans="1:11" s="42" customFormat="1" ht="22.5" customHeight="1">
      <c r="A5" s="50" t="s">
        <v>249</v>
      </c>
      <c r="B5" s="51" t="s">
        <v>250</v>
      </c>
      <c r="C5" s="50" t="s">
        <v>240</v>
      </c>
      <c r="D5" s="52">
        <v>300000</v>
      </c>
      <c r="E5" s="59">
        <v>0</v>
      </c>
      <c r="F5" s="59" t="s">
        <v>241</v>
      </c>
      <c r="G5" s="59" t="s">
        <v>241</v>
      </c>
      <c r="H5" s="51" t="s">
        <v>251</v>
      </c>
      <c r="I5" s="51" t="s">
        <v>248</v>
      </c>
      <c r="J5" s="71">
        <v>0</v>
      </c>
      <c r="K5" s="72" t="s">
        <v>244</v>
      </c>
    </row>
    <row r="6" spans="1:11" s="42" customFormat="1" ht="22.5" customHeight="1">
      <c r="A6" s="50" t="s">
        <v>252</v>
      </c>
      <c r="B6" s="51" t="s">
        <v>253</v>
      </c>
      <c r="C6" s="50" t="s">
        <v>240</v>
      </c>
      <c r="D6" s="52">
        <v>300000</v>
      </c>
      <c r="E6" s="59" t="s">
        <v>254</v>
      </c>
      <c r="F6" s="59" t="s">
        <v>241</v>
      </c>
      <c r="G6" s="59" t="s">
        <v>241</v>
      </c>
      <c r="H6" s="51" t="s">
        <v>255</v>
      </c>
      <c r="I6" s="51" t="s">
        <v>256</v>
      </c>
      <c r="J6" s="71">
        <v>1130.25</v>
      </c>
      <c r="K6" s="72" t="s">
        <v>244</v>
      </c>
    </row>
    <row r="7" spans="1:11" s="42" customFormat="1" ht="22.5" customHeight="1">
      <c r="A7" s="50" t="s">
        <v>257</v>
      </c>
      <c r="B7" s="51" t="s">
        <v>258</v>
      </c>
      <c r="C7" s="50" t="s">
        <v>240</v>
      </c>
      <c r="D7" s="52">
        <v>300000</v>
      </c>
      <c r="E7" s="59" t="s">
        <v>254</v>
      </c>
      <c r="F7" s="59" t="s">
        <v>241</v>
      </c>
      <c r="G7" s="59" t="s">
        <v>241</v>
      </c>
      <c r="H7" s="51" t="s">
        <v>255</v>
      </c>
      <c r="I7" s="51" t="s">
        <v>256</v>
      </c>
      <c r="J7" s="71">
        <v>1130.25</v>
      </c>
      <c r="K7" s="72" t="s">
        <v>244</v>
      </c>
    </row>
    <row r="8" spans="1:11" s="42" customFormat="1" ht="22.5" customHeight="1">
      <c r="A8" s="50" t="s">
        <v>259</v>
      </c>
      <c r="B8" s="51" t="s">
        <v>260</v>
      </c>
      <c r="C8" s="50" t="s">
        <v>240</v>
      </c>
      <c r="D8" s="52">
        <v>300000</v>
      </c>
      <c r="E8" s="59" t="s">
        <v>254</v>
      </c>
      <c r="F8" s="59" t="s">
        <v>241</v>
      </c>
      <c r="G8" s="59" t="s">
        <v>241</v>
      </c>
      <c r="H8" s="51" t="s">
        <v>261</v>
      </c>
      <c r="I8" s="51" t="s">
        <v>262</v>
      </c>
      <c r="J8" s="71">
        <v>1046.53</v>
      </c>
      <c r="K8" s="72" t="s">
        <v>244</v>
      </c>
    </row>
    <row r="9" spans="1:11" s="44" customFormat="1" ht="22.5" customHeight="1">
      <c r="A9" s="50" t="s">
        <v>263</v>
      </c>
      <c r="B9" s="53" t="s">
        <v>264</v>
      </c>
      <c r="C9" s="54" t="s">
        <v>240</v>
      </c>
      <c r="D9" s="55">
        <v>300000</v>
      </c>
      <c r="E9" s="59" t="s">
        <v>254</v>
      </c>
      <c r="F9" s="61" t="s">
        <v>241</v>
      </c>
      <c r="G9" s="59" t="s">
        <v>265</v>
      </c>
      <c r="H9" s="53" t="s">
        <v>266</v>
      </c>
      <c r="I9" s="53" t="s">
        <v>267</v>
      </c>
      <c r="J9" s="71">
        <v>2642.63</v>
      </c>
      <c r="K9" s="72" t="s">
        <v>244</v>
      </c>
    </row>
    <row r="10" spans="1:11" s="42" customFormat="1" ht="22.5" customHeight="1">
      <c r="A10" s="50" t="s">
        <v>268</v>
      </c>
      <c r="B10" s="51" t="s">
        <v>269</v>
      </c>
      <c r="C10" s="50" t="s">
        <v>240</v>
      </c>
      <c r="D10" s="52">
        <v>300000</v>
      </c>
      <c r="E10" s="59">
        <v>270000</v>
      </c>
      <c r="F10" s="59" t="s">
        <v>265</v>
      </c>
      <c r="G10" s="59" t="s">
        <v>265</v>
      </c>
      <c r="H10" s="51" t="s">
        <v>270</v>
      </c>
      <c r="I10" s="51" t="s">
        <v>271</v>
      </c>
      <c r="J10" s="71">
        <v>3001.5</v>
      </c>
      <c r="K10" s="72" t="s">
        <v>244</v>
      </c>
    </row>
    <row r="11" spans="1:11" s="42" customFormat="1" ht="22.5" customHeight="1">
      <c r="A11" s="50" t="s">
        <v>272</v>
      </c>
      <c r="B11" s="51" t="s">
        <v>273</v>
      </c>
      <c r="C11" s="50" t="s">
        <v>240</v>
      </c>
      <c r="D11" s="52">
        <v>300000</v>
      </c>
      <c r="E11" s="59">
        <v>270000</v>
      </c>
      <c r="F11" s="59" t="s">
        <v>265</v>
      </c>
      <c r="G11" s="59" t="s">
        <v>265</v>
      </c>
      <c r="H11" s="51" t="s">
        <v>270</v>
      </c>
      <c r="I11" s="51" t="s">
        <v>274</v>
      </c>
      <c r="J11" s="71">
        <v>3001.5</v>
      </c>
      <c r="K11" s="72" t="s">
        <v>244</v>
      </c>
    </row>
    <row r="12" spans="1:11" s="42" customFormat="1" ht="22.5" customHeight="1">
      <c r="A12" s="50" t="s">
        <v>275</v>
      </c>
      <c r="B12" s="51" t="s">
        <v>276</v>
      </c>
      <c r="C12" s="50" t="s">
        <v>240</v>
      </c>
      <c r="D12" s="52">
        <v>300000</v>
      </c>
      <c r="E12" s="59">
        <v>270000</v>
      </c>
      <c r="F12" s="59" t="s">
        <v>265</v>
      </c>
      <c r="G12" s="59" t="s">
        <v>265</v>
      </c>
      <c r="H12" s="51" t="s">
        <v>277</v>
      </c>
      <c r="I12" s="51" t="s">
        <v>278</v>
      </c>
      <c r="J12" s="71">
        <v>3001.5</v>
      </c>
      <c r="K12" s="72" t="s">
        <v>244</v>
      </c>
    </row>
    <row r="13" spans="1:11" s="42" customFormat="1" ht="24" customHeight="1">
      <c r="A13" s="50" t="s">
        <v>279</v>
      </c>
      <c r="B13" s="51" t="s">
        <v>280</v>
      </c>
      <c r="C13" s="50" t="s">
        <v>240</v>
      </c>
      <c r="D13" s="56">
        <v>250000</v>
      </c>
      <c r="E13" s="59">
        <v>220000</v>
      </c>
      <c r="F13" s="62" t="s">
        <v>265</v>
      </c>
      <c r="G13" s="62" t="s">
        <v>265</v>
      </c>
      <c r="H13" s="63" t="s">
        <v>281</v>
      </c>
      <c r="I13" s="63" t="s">
        <v>282</v>
      </c>
      <c r="J13" s="71">
        <v>2445.67</v>
      </c>
      <c r="K13" s="72" t="s">
        <v>244</v>
      </c>
    </row>
    <row r="14" spans="1:11" s="42" customFormat="1" ht="22.5" customHeight="1">
      <c r="A14" s="50" t="s">
        <v>283</v>
      </c>
      <c r="B14" s="51" t="s">
        <v>284</v>
      </c>
      <c r="C14" s="50" t="s">
        <v>240</v>
      </c>
      <c r="D14" s="52">
        <v>300000</v>
      </c>
      <c r="E14" s="59">
        <v>270000</v>
      </c>
      <c r="F14" s="64" t="s">
        <v>265</v>
      </c>
      <c r="G14" s="64" t="s">
        <v>265</v>
      </c>
      <c r="H14" s="65" t="s">
        <v>281</v>
      </c>
      <c r="I14" s="51" t="s">
        <v>282</v>
      </c>
      <c r="J14" s="71">
        <v>3002.52</v>
      </c>
      <c r="K14" s="72" t="s">
        <v>244</v>
      </c>
    </row>
    <row r="15" spans="1:11" s="42" customFormat="1" ht="22.5" customHeight="1">
      <c r="A15" s="50" t="s">
        <v>285</v>
      </c>
      <c r="B15" s="51" t="s">
        <v>286</v>
      </c>
      <c r="C15" s="50" t="s">
        <v>240</v>
      </c>
      <c r="D15" s="52">
        <v>300000</v>
      </c>
      <c r="E15" s="59">
        <v>270000</v>
      </c>
      <c r="F15" s="64" t="s">
        <v>265</v>
      </c>
      <c r="G15" s="64" t="s">
        <v>265</v>
      </c>
      <c r="H15" s="65" t="s">
        <v>287</v>
      </c>
      <c r="I15" s="51" t="s">
        <v>288</v>
      </c>
      <c r="J15" s="71">
        <v>3002.52</v>
      </c>
      <c r="K15" s="72" t="s">
        <v>244</v>
      </c>
    </row>
    <row r="16" spans="1:11" s="42" customFormat="1" ht="22.5" customHeight="1">
      <c r="A16" s="50" t="s">
        <v>289</v>
      </c>
      <c r="B16" s="51" t="s">
        <v>290</v>
      </c>
      <c r="C16" s="50" t="s">
        <v>240</v>
      </c>
      <c r="D16" s="52">
        <v>300000</v>
      </c>
      <c r="E16" s="59">
        <v>270000</v>
      </c>
      <c r="F16" s="64" t="s">
        <v>265</v>
      </c>
      <c r="G16" s="64" t="s">
        <v>265</v>
      </c>
      <c r="H16" s="65" t="s">
        <v>291</v>
      </c>
      <c r="I16" s="51" t="s">
        <v>278</v>
      </c>
      <c r="J16" s="71">
        <v>3001.5</v>
      </c>
      <c r="K16" s="72" t="s">
        <v>244</v>
      </c>
    </row>
    <row r="17" spans="1:11" s="42" customFormat="1" ht="22.5" customHeight="1">
      <c r="A17" s="50" t="s">
        <v>292</v>
      </c>
      <c r="B17" s="51" t="s">
        <v>293</v>
      </c>
      <c r="C17" s="50" t="s">
        <v>240</v>
      </c>
      <c r="D17" s="52">
        <v>300000</v>
      </c>
      <c r="E17" s="59">
        <v>270000</v>
      </c>
      <c r="F17" s="66" t="s">
        <v>265</v>
      </c>
      <c r="G17" s="66" t="s">
        <v>265</v>
      </c>
      <c r="H17" s="51" t="s">
        <v>294</v>
      </c>
      <c r="I17" s="51" t="s">
        <v>295</v>
      </c>
      <c r="J17" s="71">
        <v>3001.5</v>
      </c>
      <c r="K17" s="72" t="s">
        <v>244</v>
      </c>
    </row>
    <row r="18" spans="1:11" s="42" customFormat="1" ht="22.5" customHeight="1">
      <c r="A18" s="50" t="s">
        <v>296</v>
      </c>
      <c r="B18" s="51" t="s">
        <v>297</v>
      </c>
      <c r="C18" s="50" t="s">
        <v>240</v>
      </c>
      <c r="D18" s="52">
        <v>300000</v>
      </c>
      <c r="E18" s="59">
        <v>270000</v>
      </c>
      <c r="F18" s="66" t="s">
        <v>265</v>
      </c>
      <c r="G18" s="66" t="s">
        <v>265</v>
      </c>
      <c r="H18" s="65" t="s">
        <v>298</v>
      </c>
      <c r="I18" s="51" t="s">
        <v>299</v>
      </c>
      <c r="J18" s="71">
        <v>3001.5</v>
      </c>
      <c r="K18" s="72" t="s">
        <v>244</v>
      </c>
    </row>
    <row r="19" spans="1:11" s="42" customFormat="1" ht="22.5" customHeight="1">
      <c r="A19" s="50" t="s">
        <v>300</v>
      </c>
      <c r="B19" s="51" t="s">
        <v>301</v>
      </c>
      <c r="C19" s="50" t="s">
        <v>240</v>
      </c>
      <c r="D19" s="52">
        <v>300000</v>
      </c>
      <c r="E19" s="59">
        <v>270000</v>
      </c>
      <c r="F19" s="66" t="s">
        <v>265</v>
      </c>
      <c r="G19" s="66" t="s">
        <v>265</v>
      </c>
      <c r="H19" s="65" t="s">
        <v>298</v>
      </c>
      <c r="I19" s="51" t="s">
        <v>299</v>
      </c>
      <c r="J19" s="71">
        <v>3001.5</v>
      </c>
      <c r="K19" s="72" t="s">
        <v>244</v>
      </c>
    </row>
    <row r="20" spans="1:11" s="42" customFormat="1" ht="22.5" customHeight="1">
      <c r="A20" s="50" t="s">
        <v>302</v>
      </c>
      <c r="B20" s="51" t="s">
        <v>303</v>
      </c>
      <c r="C20" s="50" t="s">
        <v>240</v>
      </c>
      <c r="D20" s="52">
        <v>300000</v>
      </c>
      <c r="E20" s="59">
        <v>270000</v>
      </c>
      <c r="F20" s="66" t="s">
        <v>265</v>
      </c>
      <c r="G20" s="66" t="s">
        <v>265</v>
      </c>
      <c r="H20" s="65" t="s">
        <v>298</v>
      </c>
      <c r="I20" s="51" t="s">
        <v>299</v>
      </c>
      <c r="J20" s="71">
        <v>3001.5</v>
      </c>
      <c r="K20" s="72" t="s">
        <v>244</v>
      </c>
    </row>
    <row r="21" spans="1:11" s="42" customFormat="1" ht="22.5" customHeight="1">
      <c r="A21" s="50" t="s">
        <v>304</v>
      </c>
      <c r="B21" s="51" t="s">
        <v>305</v>
      </c>
      <c r="C21" s="50" t="s">
        <v>240</v>
      </c>
      <c r="D21" s="52">
        <v>300000</v>
      </c>
      <c r="E21" s="59">
        <v>270000</v>
      </c>
      <c r="F21" s="66" t="s">
        <v>265</v>
      </c>
      <c r="G21" s="66" t="s">
        <v>265</v>
      </c>
      <c r="H21" s="65" t="s">
        <v>306</v>
      </c>
      <c r="I21" s="51" t="s">
        <v>307</v>
      </c>
      <c r="J21" s="71">
        <v>3007.59</v>
      </c>
      <c r="K21" s="72" t="s">
        <v>244</v>
      </c>
    </row>
    <row r="22" spans="1:11" s="42" customFormat="1" ht="22.5" customHeight="1">
      <c r="A22" s="50" t="s">
        <v>308</v>
      </c>
      <c r="B22" s="51" t="s">
        <v>309</v>
      </c>
      <c r="C22" s="50" t="s">
        <v>240</v>
      </c>
      <c r="D22" s="52">
        <v>250000</v>
      </c>
      <c r="E22" s="59">
        <v>220000</v>
      </c>
      <c r="F22" s="66" t="s">
        <v>265</v>
      </c>
      <c r="G22" s="66" t="s">
        <v>265</v>
      </c>
      <c r="H22" s="67" t="s">
        <v>306</v>
      </c>
      <c r="I22" s="51" t="s">
        <v>307</v>
      </c>
      <c r="J22" s="71">
        <v>2445.67</v>
      </c>
      <c r="K22" s="72" t="s">
        <v>244</v>
      </c>
    </row>
    <row r="23" spans="1:11" s="42" customFormat="1" ht="22.5" customHeight="1">
      <c r="A23" s="50" t="s">
        <v>310</v>
      </c>
      <c r="B23" s="51" t="s">
        <v>311</v>
      </c>
      <c r="C23" s="50" t="s">
        <v>240</v>
      </c>
      <c r="D23" s="52">
        <v>300000</v>
      </c>
      <c r="E23" s="59">
        <v>276000</v>
      </c>
      <c r="F23" s="66" t="s">
        <v>265</v>
      </c>
      <c r="G23" s="66">
        <v>0.02</v>
      </c>
      <c r="H23" s="51" t="s">
        <v>312</v>
      </c>
      <c r="I23" s="51" t="s">
        <v>313</v>
      </c>
      <c r="J23" s="71">
        <v>1410.67</v>
      </c>
      <c r="K23" s="72" t="s">
        <v>244</v>
      </c>
    </row>
    <row r="24" spans="1:11" s="42" customFormat="1" ht="22.5" customHeight="1">
      <c r="A24" s="50" t="s">
        <v>314</v>
      </c>
      <c r="B24" s="57" t="s">
        <v>315</v>
      </c>
      <c r="C24" s="50" t="s">
        <v>240</v>
      </c>
      <c r="D24" s="58">
        <v>300000</v>
      </c>
      <c r="E24" s="59">
        <v>280000</v>
      </c>
      <c r="F24" s="66" t="s">
        <v>265</v>
      </c>
      <c r="G24" s="66">
        <v>0.02</v>
      </c>
      <c r="H24" s="57" t="s">
        <v>316</v>
      </c>
      <c r="I24" s="57" t="s">
        <v>317</v>
      </c>
      <c r="J24" s="71">
        <v>1431.11</v>
      </c>
      <c r="K24" s="72" t="s">
        <v>244</v>
      </c>
    </row>
    <row r="25" spans="1:11" s="42" customFormat="1" ht="22.5" customHeight="1">
      <c r="A25" s="50" t="s">
        <v>318</v>
      </c>
      <c r="B25" s="57" t="s">
        <v>319</v>
      </c>
      <c r="C25" s="50" t="s">
        <v>240</v>
      </c>
      <c r="D25" s="58">
        <v>300000</v>
      </c>
      <c r="E25" s="59">
        <v>276000</v>
      </c>
      <c r="F25" s="66" t="s">
        <v>265</v>
      </c>
      <c r="G25" s="66">
        <v>0.02</v>
      </c>
      <c r="H25" s="67" t="s">
        <v>320</v>
      </c>
      <c r="I25" s="57" t="s">
        <v>321</v>
      </c>
      <c r="J25" s="71">
        <v>1410.67</v>
      </c>
      <c r="K25" s="72" t="s">
        <v>244</v>
      </c>
    </row>
    <row r="26" spans="1:11" s="42" customFormat="1" ht="22.5" customHeight="1">
      <c r="A26" s="50" t="s">
        <v>322</v>
      </c>
      <c r="B26" s="51" t="s">
        <v>323</v>
      </c>
      <c r="C26" s="50" t="s">
        <v>240</v>
      </c>
      <c r="D26" s="58">
        <v>300000</v>
      </c>
      <c r="E26" s="59">
        <v>276000</v>
      </c>
      <c r="F26" s="66" t="s">
        <v>265</v>
      </c>
      <c r="G26" s="66">
        <v>0.02</v>
      </c>
      <c r="H26" s="67" t="s">
        <v>324</v>
      </c>
      <c r="I26" s="57" t="s">
        <v>325</v>
      </c>
      <c r="J26" s="71">
        <v>1420.67</v>
      </c>
      <c r="K26" s="72" t="s">
        <v>244</v>
      </c>
    </row>
    <row r="27" spans="1:11" s="42" customFormat="1" ht="24" customHeight="1">
      <c r="A27" s="50" t="s">
        <v>326</v>
      </c>
      <c r="B27" s="51" t="s">
        <v>327</v>
      </c>
      <c r="C27" s="50" t="s">
        <v>240</v>
      </c>
      <c r="D27" s="58">
        <v>300000</v>
      </c>
      <c r="E27" s="59">
        <v>276000</v>
      </c>
      <c r="F27" s="66" t="s">
        <v>265</v>
      </c>
      <c r="G27" s="66">
        <v>0.02</v>
      </c>
      <c r="H27" s="67" t="s">
        <v>328</v>
      </c>
      <c r="I27" s="67" t="s">
        <v>329</v>
      </c>
      <c r="J27" s="71">
        <v>1420.67</v>
      </c>
      <c r="K27" s="72" t="s">
        <v>244</v>
      </c>
    </row>
    <row r="28" spans="1:11" s="42" customFormat="1" ht="24" customHeight="1">
      <c r="A28" s="50" t="s">
        <v>330</v>
      </c>
      <c r="B28" s="51" t="s">
        <v>331</v>
      </c>
      <c r="C28" s="50" t="s">
        <v>240</v>
      </c>
      <c r="D28" s="58">
        <v>250000</v>
      </c>
      <c r="E28" s="59">
        <v>226000</v>
      </c>
      <c r="F28" s="66" t="s">
        <v>265</v>
      </c>
      <c r="G28" s="66">
        <v>0.02</v>
      </c>
      <c r="H28" s="67" t="s">
        <v>332</v>
      </c>
      <c r="I28" s="51" t="s">
        <v>333</v>
      </c>
      <c r="J28" s="71">
        <v>1155.12</v>
      </c>
      <c r="K28" s="72" t="s">
        <v>244</v>
      </c>
    </row>
    <row r="29" spans="1:11" s="42" customFormat="1" ht="24" customHeight="1">
      <c r="A29" s="50" t="s">
        <v>334</v>
      </c>
      <c r="B29" s="51" t="s">
        <v>335</v>
      </c>
      <c r="C29" s="50" t="s">
        <v>240</v>
      </c>
      <c r="D29" s="52">
        <v>300000</v>
      </c>
      <c r="E29" s="59">
        <v>276000</v>
      </c>
      <c r="F29" s="66" t="s">
        <v>265</v>
      </c>
      <c r="G29" s="66">
        <v>0.02</v>
      </c>
      <c r="H29" s="67" t="s">
        <v>336</v>
      </c>
      <c r="I29" s="67" t="s">
        <v>337</v>
      </c>
      <c r="J29" s="71">
        <v>1420.67</v>
      </c>
      <c r="K29" s="72" t="s">
        <v>244</v>
      </c>
    </row>
    <row r="30" spans="1:11" s="42" customFormat="1" ht="24" customHeight="1">
      <c r="A30" s="50" t="s">
        <v>338</v>
      </c>
      <c r="B30" s="51" t="s">
        <v>339</v>
      </c>
      <c r="C30" s="50" t="s">
        <v>240</v>
      </c>
      <c r="D30" s="58">
        <v>300000</v>
      </c>
      <c r="E30" s="59">
        <v>276000</v>
      </c>
      <c r="F30" s="66" t="s">
        <v>265</v>
      </c>
      <c r="G30" s="66">
        <v>0.02</v>
      </c>
      <c r="H30" s="59" t="s">
        <v>336</v>
      </c>
      <c r="I30" s="59" t="s">
        <v>340</v>
      </c>
      <c r="J30" s="71">
        <v>1420.67</v>
      </c>
      <c r="K30" s="72" t="s">
        <v>244</v>
      </c>
    </row>
    <row r="31" spans="1:11" s="42" customFormat="1" ht="28.5" customHeight="1">
      <c r="A31" s="59" t="s">
        <v>159</v>
      </c>
      <c r="B31" s="59"/>
      <c r="C31" s="59"/>
      <c r="D31" s="60"/>
      <c r="E31" s="60">
        <v>5572000</v>
      </c>
      <c r="F31" s="60"/>
      <c r="G31" s="59"/>
      <c r="H31" s="59"/>
      <c r="I31" s="59"/>
      <c r="J31" s="73">
        <v>54955.88</v>
      </c>
      <c r="K31" s="59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I18" sqref="I18"/>
    </sheetView>
  </sheetViews>
  <sheetFormatPr defaultColWidth="9.00390625" defaultRowHeight="14.25"/>
  <cols>
    <col min="1" max="1" width="9.00390625" style="28" customWidth="1"/>
    <col min="2" max="2" width="21.125" style="28" customWidth="1"/>
    <col min="3" max="5" width="9.00390625" style="28" customWidth="1"/>
    <col min="6" max="6" width="12.625" style="28" customWidth="1"/>
    <col min="7" max="7" width="15.00390625" style="28" customWidth="1"/>
    <col min="8" max="8" width="28.50390625" style="28" customWidth="1"/>
    <col min="9" max="10" width="12.625" style="28" bestFit="1" customWidth="1"/>
    <col min="11" max="11" width="9.00390625" style="28" customWidth="1"/>
    <col min="12" max="12" width="12.625" style="28" bestFit="1" customWidth="1"/>
    <col min="13" max="13" width="9.00390625" style="28" customWidth="1"/>
    <col min="14" max="15" width="12.625" style="28" bestFit="1" customWidth="1"/>
    <col min="16" max="16384" width="9.00390625" style="28" customWidth="1"/>
  </cols>
  <sheetData>
    <row r="1" spans="1:19" s="28" customFormat="1" ht="42.75" customHeight="1">
      <c r="A1" s="30" t="s">
        <v>341</v>
      </c>
      <c r="B1" s="30"/>
      <c r="C1" s="30"/>
      <c r="D1" s="30"/>
      <c r="E1" s="30"/>
      <c r="F1" s="30"/>
      <c r="G1" s="30"/>
      <c r="H1" s="30"/>
      <c r="K1" s="37"/>
      <c r="L1" s="37"/>
      <c r="M1" s="37"/>
      <c r="N1" s="37"/>
      <c r="O1" s="37"/>
      <c r="P1" s="37"/>
      <c r="Q1" s="37"/>
      <c r="R1" s="37"/>
      <c r="S1" s="37"/>
    </row>
    <row r="2" spans="1:19" s="28" customFormat="1" ht="31.5">
      <c r="A2" s="31" t="s">
        <v>1</v>
      </c>
      <c r="B2" s="31" t="s">
        <v>2</v>
      </c>
      <c r="C2" s="31" t="s">
        <v>4</v>
      </c>
      <c r="D2" s="31" t="s">
        <v>342</v>
      </c>
      <c r="E2" s="31" t="s">
        <v>6</v>
      </c>
      <c r="F2" s="31" t="s">
        <v>7</v>
      </c>
      <c r="G2" s="31" t="s">
        <v>8</v>
      </c>
      <c r="H2" s="31" t="s">
        <v>343</v>
      </c>
      <c r="K2" s="38"/>
      <c r="L2" s="38"/>
      <c r="M2" s="37"/>
      <c r="N2" s="37"/>
      <c r="O2" s="37"/>
      <c r="P2" s="37"/>
      <c r="Q2" s="37"/>
      <c r="R2" s="37"/>
      <c r="S2" s="37"/>
    </row>
    <row r="3" spans="1:19" s="29" customFormat="1" ht="31.5">
      <c r="A3" s="17">
        <v>1</v>
      </c>
      <c r="B3" s="17" t="s">
        <v>344</v>
      </c>
      <c r="C3" s="17">
        <v>25</v>
      </c>
      <c r="D3" s="32">
        <v>0.039</v>
      </c>
      <c r="E3" s="32">
        <v>0.02</v>
      </c>
      <c r="F3" s="23">
        <v>44112</v>
      </c>
      <c r="G3" s="17" t="s">
        <v>345</v>
      </c>
      <c r="H3" s="18">
        <v>1218.13</v>
      </c>
      <c r="K3" s="39"/>
      <c r="L3" s="40"/>
      <c r="M3" s="41"/>
      <c r="N3" s="41"/>
      <c r="O3" s="41"/>
      <c r="P3" s="41"/>
      <c r="Q3" s="39"/>
      <c r="R3" s="41"/>
      <c r="S3" s="41"/>
    </row>
    <row r="4" spans="1:19" s="29" customFormat="1" ht="31.5">
      <c r="A4" s="17">
        <v>2</v>
      </c>
      <c r="B4" s="17" t="s">
        <v>346</v>
      </c>
      <c r="C4" s="17">
        <v>500</v>
      </c>
      <c r="D4" s="32">
        <v>0.0385</v>
      </c>
      <c r="E4" s="34">
        <v>0.01925</v>
      </c>
      <c r="F4" s="23">
        <v>44074</v>
      </c>
      <c r="G4" s="17" t="s">
        <v>347</v>
      </c>
      <c r="H4" s="18">
        <v>22938</v>
      </c>
      <c r="K4" s="39"/>
      <c r="L4" s="39"/>
      <c r="M4" s="41"/>
      <c r="N4" s="41"/>
      <c r="O4" s="41"/>
      <c r="P4" s="41"/>
      <c r="Q4" s="40"/>
      <c r="R4" s="41"/>
      <c r="S4" s="41"/>
    </row>
    <row r="5" spans="1:19" s="29" customFormat="1" ht="31.5">
      <c r="A5" s="17">
        <v>3</v>
      </c>
      <c r="B5" s="17" t="s">
        <v>348</v>
      </c>
      <c r="C5" s="17">
        <v>320</v>
      </c>
      <c r="D5" s="32">
        <v>0.0385</v>
      </c>
      <c r="E5" s="34">
        <v>0.01925</v>
      </c>
      <c r="F5" s="23">
        <v>44145</v>
      </c>
      <c r="G5" s="17" t="s">
        <v>347</v>
      </c>
      <c r="H5" s="18">
        <v>14924.445</v>
      </c>
      <c r="K5" s="39"/>
      <c r="L5" s="39"/>
      <c r="M5" s="41"/>
      <c r="N5" s="41"/>
      <c r="O5" s="41"/>
      <c r="P5" s="41"/>
      <c r="Q5" s="39"/>
      <c r="R5" s="41"/>
      <c r="S5" s="41"/>
    </row>
    <row r="6" spans="1:19" s="29" customFormat="1" ht="31.5">
      <c r="A6" s="17">
        <v>4</v>
      </c>
      <c r="B6" s="17" t="s">
        <v>349</v>
      </c>
      <c r="C6" s="17">
        <v>240</v>
      </c>
      <c r="D6" s="32">
        <v>0.054375</v>
      </c>
      <c r="E6" s="34">
        <v>0.01925</v>
      </c>
      <c r="F6" s="23">
        <v>44166</v>
      </c>
      <c r="G6" s="17" t="s">
        <v>347</v>
      </c>
      <c r="H6" s="18">
        <v>10096.74</v>
      </c>
      <c r="K6" s="39"/>
      <c r="L6" s="39"/>
      <c r="M6" s="41"/>
      <c r="N6" s="41"/>
      <c r="O6" s="41"/>
      <c r="P6" s="41"/>
      <c r="Q6" s="39"/>
      <c r="R6" s="41"/>
      <c r="S6" s="41"/>
    </row>
    <row r="7" spans="1:19" s="29" customFormat="1" ht="31.5">
      <c r="A7" s="17">
        <v>5</v>
      </c>
      <c r="B7" s="17" t="s">
        <v>350</v>
      </c>
      <c r="C7" s="17">
        <v>30</v>
      </c>
      <c r="D7" s="32">
        <v>0.0385</v>
      </c>
      <c r="E7" s="32">
        <v>0.02</v>
      </c>
      <c r="F7" s="23">
        <v>44169</v>
      </c>
      <c r="G7" s="17" t="s">
        <v>345</v>
      </c>
      <c r="H7" s="18">
        <v>1200</v>
      </c>
      <c r="K7" s="39"/>
      <c r="L7" s="39"/>
      <c r="M7" s="41"/>
      <c r="N7" s="41"/>
      <c r="O7" s="41"/>
      <c r="P7" s="41"/>
      <c r="Q7" s="39"/>
      <c r="R7" s="41"/>
      <c r="S7" s="41"/>
    </row>
    <row r="8" spans="1:19" s="29" customFormat="1" ht="31.5">
      <c r="A8" s="17">
        <v>6</v>
      </c>
      <c r="B8" s="17" t="s">
        <v>351</v>
      </c>
      <c r="C8" s="17">
        <v>410</v>
      </c>
      <c r="D8" s="32">
        <v>0.0385</v>
      </c>
      <c r="E8" s="34">
        <v>0.01925</v>
      </c>
      <c r="F8" s="23">
        <v>44194</v>
      </c>
      <c r="G8" s="17" t="s">
        <v>347</v>
      </c>
      <c r="H8" s="18">
        <v>19121.95</v>
      </c>
      <c r="K8" s="39"/>
      <c r="L8" s="39"/>
      <c r="M8" s="41"/>
      <c r="N8" s="41"/>
      <c r="O8" s="41"/>
      <c r="P8" s="41"/>
      <c r="Q8" s="39"/>
      <c r="R8" s="41"/>
      <c r="S8" s="41"/>
    </row>
    <row r="9" spans="1:19" s="29" customFormat="1" ht="31.5">
      <c r="A9" s="17">
        <v>7</v>
      </c>
      <c r="B9" s="17" t="s">
        <v>352</v>
      </c>
      <c r="C9" s="17">
        <v>77</v>
      </c>
      <c r="D9" s="32">
        <v>0.0385</v>
      </c>
      <c r="E9" s="34">
        <v>0.01925</v>
      </c>
      <c r="F9" s="35">
        <v>44551</v>
      </c>
      <c r="G9" s="17" t="s">
        <v>347</v>
      </c>
      <c r="H9" s="18">
        <v>3591.18</v>
      </c>
      <c r="K9" s="39"/>
      <c r="L9" s="39"/>
      <c r="M9" s="41"/>
      <c r="N9" s="41"/>
      <c r="O9" s="41"/>
      <c r="P9" s="41"/>
      <c r="Q9" s="39"/>
      <c r="R9" s="41"/>
      <c r="S9" s="41"/>
    </row>
    <row r="10" spans="1:19" s="28" customFormat="1" ht="22.5" customHeight="1">
      <c r="A10" s="33" t="s">
        <v>159</v>
      </c>
      <c r="B10" s="33"/>
      <c r="C10" s="33">
        <v>1602</v>
      </c>
      <c r="D10" s="33"/>
      <c r="E10" s="33"/>
      <c r="F10" s="33"/>
      <c r="G10" s="33"/>
      <c r="H10" s="36">
        <v>73090.45</v>
      </c>
      <c r="K10" s="37"/>
      <c r="L10" s="37"/>
      <c r="M10" s="37"/>
      <c r="N10" s="37"/>
      <c r="O10" s="37"/>
      <c r="P10" s="37"/>
      <c r="Q10" s="37"/>
      <c r="R10" s="37"/>
      <c r="S10" s="37"/>
    </row>
    <row r="11" spans="11:19" s="28" customFormat="1" ht="14.25">
      <c r="K11" s="37"/>
      <c r="L11" s="37"/>
      <c r="M11" s="37"/>
      <c r="N11" s="37"/>
      <c r="O11" s="37"/>
      <c r="P11" s="37"/>
      <c r="Q11" s="37"/>
      <c r="R11" s="37"/>
      <c r="S11" s="37"/>
    </row>
    <row r="12" spans="11:19" s="28" customFormat="1" ht="14.25">
      <c r="K12" s="37"/>
      <c r="L12" s="37"/>
      <c r="M12" s="37"/>
      <c r="N12" s="37"/>
      <c r="O12" s="37"/>
      <c r="P12" s="37"/>
      <c r="Q12" s="37"/>
      <c r="R12" s="37"/>
      <c r="S12" s="37"/>
    </row>
    <row r="13" spans="11:19" s="28" customFormat="1" ht="14.25">
      <c r="K13" s="37"/>
      <c r="L13" s="37"/>
      <c r="M13" s="37"/>
      <c r="N13" s="37"/>
      <c r="O13" s="37"/>
      <c r="P13" s="37"/>
      <c r="Q13" s="37"/>
      <c r="R13" s="37"/>
      <c r="S13" s="37"/>
    </row>
    <row r="14" spans="11:19" s="28" customFormat="1" ht="14.25">
      <c r="K14" s="37"/>
      <c r="L14" s="37"/>
      <c r="M14" s="37"/>
      <c r="N14" s="37"/>
      <c r="O14" s="37"/>
      <c r="P14" s="37"/>
      <c r="Q14" s="37"/>
      <c r="R14" s="37"/>
      <c r="S14" s="37"/>
    </row>
    <row r="15" spans="11:19" s="28" customFormat="1" ht="14.25">
      <c r="K15" s="37"/>
      <c r="L15" s="37"/>
      <c r="M15" s="37"/>
      <c r="N15" s="37"/>
      <c r="O15" s="37"/>
      <c r="P15" s="37"/>
      <c r="Q15" s="37"/>
      <c r="R15" s="37"/>
      <c r="S15" s="37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I20" sqref="I20"/>
    </sheetView>
  </sheetViews>
  <sheetFormatPr defaultColWidth="9.00390625" defaultRowHeight="14.25"/>
  <cols>
    <col min="1" max="1" width="5.375" style="1" customWidth="1"/>
    <col min="2" max="2" width="31.75390625" style="1" customWidth="1"/>
    <col min="3" max="3" width="10.875" style="5" customWidth="1"/>
    <col min="4" max="4" width="9.50390625" style="6" customWidth="1"/>
    <col min="5" max="5" width="9.875" style="6" customWidth="1"/>
    <col min="6" max="6" width="12.75390625" style="1" customWidth="1"/>
    <col min="7" max="7" width="27.75390625" style="1" customWidth="1"/>
    <col min="8" max="8" width="14.125" style="5" customWidth="1"/>
    <col min="9" max="9" width="12.625" style="1" bestFit="1" customWidth="1"/>
    <col min="10" max="16384" width="9.00390625" style="1" customWidth="1"/>
  </cols>
  <sheetData>
    <row r="1" spans="1:8" s="1" customFormat="1" ht="37.5" customHeight="1">
      <c r="A1" s="7" t="s">
        <v>353</v>
      </c>
      <c r="B1" s="7"/>
      <c r="C1" s="8"/>
      <c r="D1" s="7"/>
      <c r="E1" s="7"/>
      <c r="F1" s="7"/>
      <c r="G1" s="7"/>
      <c r="H1" s="8"/>
    </row>
    <row r="2" spans="1:8" s="2" customFormat="1" ht="39" customHeight="1">
      <c r="A2" s="9" t="s">
        <v>1</v>
      </c>
      <c r="B2" s="9" t="s">
        <v>2</v>
      </c>
      <c r="C2" s="10" t="s">
        <v>4</v>
      </c>
      <c r="D2" s="11" t="s">
        <v>5</v>
      </c>
      <c r="E2" s="11" t="s">
        <v>6</v>
      </c>
      <c r="F2" s="9" t="s">
        <v>7</v>
      </c>
      <c r="G2" s="9" t="s">
        <v>8</v>
      </c>
      <c r="H2" s="10" t="s">
        <v>163</v>
      </c>
    </row>
    <row r="3" spans="1:8" s="3" customFormat="1" ht="25.5" customHeight="1">
      <c r="A3" s="12">
        <v>1</v>
      </c>
      <c r="B3" s="13" t="s">
        <v>354</v>
      </c>
      <c r="C3" s="14">
        <v>440</v>
      </c>
      <c r="D3" s="15" t="s">
        <v>265</v>
      </c>
      <c r="E3" s="15" t="s">
        <v>355</v>
      </c>
      <c r="F3" s="20">
        <v>44587</v>
      </c>
      <c r="G3" s="21" t="s">
        <v>356</v>
      </c>
      <c r="H3" s="22">
        <v>20946.239195402297</v>
      </c>
    </row>
    <row r="4" spans="1:8" s="3" customFormat="1" ht="27" customHeight="1">
      <c r="A4" s="12">
        <v>2</v>
      </c>
      <c r="B4" s="13" t="s">
        <v>357</v>
      </c>
      <c r="C4" s="14">
        <v>460</v>
      </c>
      <c r="D4" s="15" t="s">
        <v>265</v>
      </c>
      <c r="E4" s="15" t="s">
        <v>355</v>
      </c>
      <c r="F4" s="23">
        <v>44581</v>
      </c>
      <c r="G4" s="21" t="s">
        <v>356</v>
      </c>
      <c r="H4" s="22">
        <v>21736.949540229885</v>
      </c>
    </row>
    <row r="5" spans="1:8" s="3" customFormat="1" ht="27" customHeight="1">
      <c r="A5" s="12">
        <v>3</v>
      </c>
      <c r="B5" s="13" t="s">
        <v>358</v>
      </c>
      <c r="C5" s="14">
        <v>420</v>
      </c>
      <c r="D5" s="15" t="s">
        <v>265</v>
      </c>
      <c r="E5" s="15" t="s">
        <v>355</v>
      </c>
      <c r="F5" s="23">
        <v>44376</v>
      </c>
      <c r="G5" s="21" t="s">
        <v>356</v>
      </c>
      <c r="H5" s="22">
        <v>19298.678160919542</v>
      </c>
    </row>
    <row r="6" spans="1:8" s="3" customFormat="1" ht="27" customHeight="1">
      <c r="A6" s="12">
        <v>4</v>
      </c>
      <c r="B6" s="13" t="s">
        <v>359</v>
      </c>
      <c r="C6" s="14">
        <v>30</v>
      </c>
      <c r="D6" s="16">
        <v>0.0435</v>
      </c>
      <c r="E6" s="16">
        <v>0.02</v>
      </c>
      <c r="F6" s="24" t="s">
        <v>360</v>
      </c>
      <c r="G6" s="21" t="s">
        <v>356</v>
      </c>
      <c r="H6" s="22">
        <v>1462.8367816091954</v>
      </c>
    </row>
    <row r="7" spans="1:8" s="3" customFormat="1" ht="27" customHeight="1">
      <c r="A7" s="12">
        <v>5</v>
      </c>
      <c r="B7" s="13" t="s">
        <v>361</v>
      </c>
      <c r="C7" s="14">
        <v>30</v>
      </c>
      <c r="D7" s="16">
        <v>0.0435</v>
      </c>
      <c r="E7" s="16">
        <v>0.02</v>
      </c>
      <c r="F7" s="24" t="s">
        <v>362</v>
      </c>
      <c r="G7" s="21" t="s">
        <v>356</v>
      </c>
      <c r="H7" s="25">
        <v>1462.8367816091954</v>
      </c>
    </row>
    <row r="8" spans="1:8" s="3" customFormat="1" ht="27" customHeight="1">
      <c r="A8" s="12">
        <v>6</v>
      </c>
      <c r="B8" s="13" t="s">
        <v>363</v>
      </c>
      <c r="C8" s="14">
        <v>30</v>
      </c>
      <c r="D8" s="16">
        <v>0.0435</v>
      </c>
      <c r="E8" s="16">
        <v>0.02</v>
      </c>
      <c r="F8" s="24" t="s">
        <v>364</v>
      </c>
      <c r="G8" s="21" t="s">
        <v>356</v>
      </c>
      <c r="H8" s="25">
        <v>1440.6114942528736</v>
      </c>
    </row>
    <row r="9" spans="1:8" s="3" customFormat="1" ht="27" customHeight="1">
      <c r="A9" s="12">
        <v>7</v>
      </c>
      <c r="B9" s="13" t="s">
        <v>365</v>
      </c>
      <c r="C9" s="14">
        <v>30</v>
      </c>
      <c r="D9" s="16">
        <v>0.0435</v>
      </c>
      <c r="E9" s="16">
        <v>0.02</v>
      </c>
      <c r="F9" s="24" t="s">
        <v>366</v>
      </c>
      <c r="G9" s="21" t="s">
        <v>356</v>
      </c>
      <c r="H9" s="25">
        <v>1452.873563218391</v>
      </c>
    </row>
    <row r="10" spans="1:8" s="4" customFormat="1" ht="34.5" customHeight="1">
      <c r="A10" s="12" t="s">
        <v>159</v>
      </c>
      <c r="B10" s="17" t="s">
        <v>367</v>
      </c>
      <c r="C10" s="18">
        <f>SUM(C3:C9)</f>
        <v>1440</v>
      </c>
      <c r="D10" s="19" t="s">
        <v>367</v>
      </c>
      <c r="E10" s="19" t="s">
        <v>367</v>
      </c>
      <c r="F10" s="26" t="s">
        <v>367</v>
      </c>
      <c r="G10" s="27" t="s">
        <v>367</v>
      </c>
      <c r="H10" s="18">
        <f>SUM(H3:H9)</f>
        <v>67801.02551724139</v>
      </c>
    </row>
  </sheetData>
  <sheetProtection/>
  <mergeCells count="1">
    <mergeCell ref="A1:H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huawei</cp:lastModifiedBy>
  <cp:lastPrinted>2016-09-06T15:28:47Z</cp:lastPrinted>
  <dcterms:created xsi:type="dcterms:W3CDTF">2007-03-21T10:02:48Z</dcterms:created>
  <dcterms:modified xsi:type="dcterms:W3CDTF">2023-10-26T17:06:22Z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0B00502CDB0D47EA92C3CF0124D563F0_13</vt:lpwstr>
  </property>
  <property fmtid="{D5CDD505-2E9C-101B-9397-08002B2CF9AE}" pid="4" name="퀀_generated_2.-2147483648">
    <vt:i4>2052</vt:i4>
  </property>
</Properties>
</file>