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<sst xmlns="http://schemas.openxmlformats.org/spreadsheetml/2006/main" count="281" uniqueCount="102">
  <si>
    <t>附件1：</t>
  </si>
  <si>
    <t xml:space="preserve">2021年促进经济高质量发展专项资金（促进外贸发展方向）促进投保出口信用保险
河源市项目计划               </t>
  </si>
  <si>
    <t>序号</t>
  </si>
  <si>
    <t>所属地区</t>
  </si>
  <si>
    <t>企业名称</t>
  </si>
  <si>
    <t>申请资助资金额
（元）</t>
  </si>
  <si>
    <t>评审资助金额
（元）</t>
  </si>
  <si>
    <t>计划资助金额
（元）</t>
  </si>
  <si>
    <t>备注</t>
  </si>
  <si>
    <t>是否开具全额发票</t>
  </si>
  <si>
    <t>是否在“一带一路及新兴市场”出口一般企业名录</t>
  </si>
  <si>
    <t>检验数据</t>
  </si>
  <si>
    <t>出口上限
（美元）</t>
  </si>
  <si>
    <t>汇率</t>
  </si>
  <si>
    <t>上限0.06%</t>
  </si>
  <si>
    <t>与申报金额差异</t>
  </si>
  <si>
    <t>实缴保费*80%</t>
  </si>
  <si>
    <r>
      <rPr>
        <sz val="8"/>
        <rFont val="MingLiU"/>
        <charset val="134"/>
      </rPr>
      <t>东源县</t>
    </r>
  </si>
  <si>
    <t>鸿晋实业（河源）有限公司</t>
  </si>
  <si>
    <t>一般企业</t>
  </si>
  <si>
    <t>拨付至企业</t>
  </si>
  <si>
    <t>是</t>
  </si>
  <si>
    <t>——</t>
  </si>
  <si>
    <r>
      <rPr>
        <sz val="8"/>
        <rFont val="MingLiU"/>
        <charset val="134"/>
      </rPr>
      <t>高新区</t>
    </r>
  </si>
  <si>
    <t>同利纸制品（河源）有限公司</t>
  </si>
  <si>
    <r>
      <rPr>
        <sz val="8"/>
        <rFont val="MingLiU"/>
        <charset val="134"/>
      </rPr>
      <t>龙川县</t>
    </r>
  </si>
  <si>
    <t>广东骏威电子科技有限公司</t>
  </si>
  <si>
    <t>河源富华运动用品有限公司</t>
  </si>
  <si>
    <t>河源市云彩实业有限公司</t>
  </si>
  <si>
    <t>三赢家居用品（河源）有限公司</t>
  </si>
  <si>
    <t>正雄箱包（河源）有限公司</t>
  </si>
  <si>
    <t>东源华溢陶瓷有限公司</t>
  </si>
  <si>
    <t>江东新区</t>
  </si>
  <si>
    <t>河源市信大石英电器有限公司</t>
  </si>
  <si>
    <r>
      <rPr>
        <sz val="8"/>
        <rFont val="MingLiU"/>
        <charset val="134"/>
      </rPr>
      <t>紫金县</t>
    </r>
  </si>
  <si>
    <t>广东立国制药有限公司</t>
  </si>
  <si>
    <t>广东红棉乐器股份有限公司</t>
  </si>
  <si>
    <t>一般企业合计</t>
  </si>
  <si>
    <r>
      <rPr>
        <sz val="10"/>
        <rFont val="MingLiU"/>
        <charset val="134"/>
      </rPr>
      <t>江东新区</t>
    </r>
  </si>
  <si>
    <t>河源市信大石英制品有限公司</t>
  </si>
  <si>
    <t>小微企业</t>
  </si>
  <si>
    <t>拨付至中国出口信用保险公司广东分公司</t>
  </si>
  <si>
    <r>
      <rPr>
        <sz val="10"/>
        <rFont val="MingLiU"/>
        <charset val="134"/>
      </rPr>
      <t>东源县</t>
    </r>
  </si>
  <si>
    <t>东源县日高技研有限公司</t>
  </si>
  <si>
    <r>
      <rPr>
        <sz val="10"/>
        <rFont val="MingLiU"/>
        <charset val="134"/>
      </rPr>
      <t>高新区</t>
    </r>
  </si>
  <si>
    <t>河源鹏翔智造科技股份有限公司</t>
  </si>
  <si>
    <t>捷盈塑胶电子（河源）有限公司</t>
  </si>
  <si>
    <t>河源大精部件有限公司</t>
  </si>
  <si>
    <t>河源瑞坚塑胶制品有限公司</t>
  </si>
  <si>
    <t>威通联合电子科技（河源）有限公司</t>
  </si>
  <si>
    <t>河源普益硬质合金厂有限公司</t>
  </si>
  <si>
    <t>河源博维塑胶制品有限公司</t>
  </si>
  <si>
    <t>河源市泰和玻璃有限公司</t>
  </si>
  <si>
    <t>河源日经实业有限公司</t>
  </si>
  <si>
    <t>河源瑞美家居用品有限公司</t>
  </si>
  <si>
    <t>恒宝制品（河源）有限公司</t>
  </si>
  <si>
    <r>
      <rPr>
        <sz val="10"/>
        <rFont val="MingLiU"/>
        <charset val="134"/>
      </rPr>
      <t>源城区</t>
    </r>
  </si>
  <si>
    <t>河源市东兴制衣有限公司</t>
  </si>
  <si>
    <t>河源市汉霖金属制品厂有限公司</t>
  </si>
  <si>
    <t>天虹手袋制品（河源）有限公司</t>
  </si>
  <si>
    <t>河源伟宝实业有限公司</t>
  </si>
  <si>
    <t>河源惠德隆实业有限公司</t>
  </si>
  <si>
    <t>河源新威手袋有限公司</t>
  </si>
  <si>
    <t>广东霸王花食品有限公司</t>
  </si>
  <si>
    <t>河源帝诺新材料有限公司</t>
  </si>
  <si>
    <t>高新区</t>
  </si>
  <si>
    <t>河源市信强峰科技有限公司</t>
  </si>
  <si>
    <t xml:space="preserve"> 河源正信硬质合金有限公司</t>
  </si>
  <si>
    <t xml:space="preserve"> 河源市福兆纺织品有限公司</t>
  </si>
  <si>
    <t>河源精工发品有限公司</t>
  </si>
  <si>
    <t xml:space="preserve"> 河源康达塑胶制品有限公司</t>
  </si>
  <si>
    <t>河源富马硬质合金股份有限公司</t>
  </si>
  <si>
    <t>河源唯缇科技有限公司</t>
  </si>
  <si>
    <t>东源三信实业有限公司</t>
  </si>
  <si>
    <t>河源然生新材料有限公司</t>
  </si>
  <si>
    <t>福联实业（河源）有限公司</t>
  </si>
  <si>
    <t>广东三祝科技有限公司</t>
  </si>
  <si>
    <t>河源绰铿电子有限公司</t>
  </si>
  <si>
    <t>河源市普立隆新材料科技有限公司</t>
  </si>
  <si>
    <t>河源富宝贸易有限公司</t>
  </si>
  <si>
    <t>河源市益豪塑胶五金电子制品有限公司</t>
  </si>
  <si>
    <t>咏昱铝业（河源）有限公司</t>
  </si>
  <si>
    <t>河源港利模具有限公司</t>
  </si>
  <si>
    <t>河源锐天科技有限公司</t>
  </si>
  <si>
    <t>河源市汇亮鑫光电科技有限公司</t>
  </si>
  <si>
    <t>河源市博越彩色印刷有限公司</t>
  </si>
  <si>
    <t>广东艾比创亿家居有限公司</t>
  </si>
  <si>
    <t>精艺塑胶实业（河源）有限公司</t>
  </si>
  <si>
    <t>宝嘉怡升制衣厂（河源）有限公司</t>
  </si>
  <si>
    <t>永立业科技（河源）有限公司</t>
  </si>
  <si>
    <t>岩崎服饰（河源）有限公司</t>
  </si>
  <si>
    <t>精制服饰产品（河源）有限公司</t>
  </si>
  <si>
    <t>广东鑫达新材料科技有限公司</t>
  </si>
  <si>
    <t>广东海川科技有限公司</t>
  </si>
  <si>
    <r>
      <rPr>
        <sz val="10"/>
        <rFont val="MingLiU"/>
        <charset val="134"/>
      </rPr>
      <t>紫金县</t>
    </r>
  </si>
  <si>
    <t>紫金县全顺竹制品厂</t>
  </si>
  <si>
    <t>鹰牌陶瓷实业（河源）有限公司</t>
  </si>
  <si>
    <t>河源市东源鹰牌陶瓷有限公司</t>
  </si>
  <si>
    <t>小微企业合计</t>
  </si>
  <si>
    <t>评审费</t>
  </si>
  <si>
    <t>拨付至市商务局</t>
  </si>
  <si>
    <t>总合计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</si>
</sst>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#,##0.00_ "/>
    <numFmt numFmtId="179" formatCode="#,##0.0000_ "/>
    <numFmt numFmtId="180" formatCode="0.00_);[Red]\(0.00\)"/>
    <numFmt numFmtId="181" formatCode="0.00_);\(0.00\)"/>
    <numFmt numFmtId="182" formatCode="0_);\(0\)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b/>
      <sz val="10"/>
      <name val="宋体"/>
      <charset val="0"/>
    </font>
    <font>
      <sz val="10"/>
      <name val="MingLiU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0"/>
    </font>
    <font>
      <sz val="1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name val="MingLiU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23" borderId="13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7" fillId="0" borderId="1" xfId="8" applyFont="1" applyBorder="1" applyAlignment="1">
      <alignment horizontal="center" vertical="center" wrapText="1"/>
    </xf>
    <xf numFmtId="41" fontId="7" fillId="0" borderId="1" xfId="8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8" fillId="0" borderId="1" xfId="8" applyFont="1" applyBorder="1" applyAlignment="1">
      <alignment horizontal="center" vertical="center"/>
    </xf>
    <xf numFmtId="43" fontId="7" fillId="0" borderId="1" xfId="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9" fillId="0" borderId="1" xfId="8" applyFont="1" applyBorder="1" applyAlignment="1">
      <alignment horizontal="center" vertical="center"/>
    </xf>
    <xf numFmtId="176" fontId="9" fillId="0" borderId="1" xfId="8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43" fontId="13" fillId="0" borderId="1" xfId="8" applyFont="1" applyFill="1" applyBorder="1" applyAlignment="1">
      <alignment horizontal="center" vertical="center" wrapText="1"/>
    </xf>
    <xf numFmtId="41" fontId="13" fillId="0" borderId="1" xfId="8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1" fontId="9" fillId="0" borderId="1" xfId="8" applyNumberFormat="1" applyFont="1" applyBorder="1" applyAlignment="1">
      <alignment vertical="center"/>
    </xf>
    <xf numFmtId="181" fontId="6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2"/>
  <sheetViews>
    <sheetView tabSelected="1" view="pageBreakPreview" zoomScaleNormal="100" workbookViewId="0">
      <selection activeCell="U5" sqref="U5"/>
    </sheetView>
  </sheetViews>
  <sheetFormatPr defaultColWidth="30.125" defaultRowHeight="12"/>
  <cols>
    <col min="1" max="1" width="9.80833333333333" style="2" customWidth="1"/>
    <col min="2" max="2" width="12.7583333333333" style="2" customWidth="1"/>
    <col min="3" max="3" width="28.375" style="3" customWidth="1"/>
    <col min="4" max="4" width="16.975" style="2" customWidth="1"/>
    <col min="5" max="5" width="15.825" style="2" customWidth="1"/>
    <col min="6" max="6" width="20.5583333333333" style="2" customWidth="1"/>
    <col min="7" max="7" width="19.7166666666667" style="1" customWidth="1"/>
    <col min="8" max="8" width="12.4916666666667" style="4" customWidth="1"/>
    <col min="9" max="9" width="11.375" style="4" hidden="1" customWidth="1"/>
    <col min="10" max="10" width="9.825" style="1" hidden="1" customWidth="1"/>
    <col min="11" max="11" width="16.6833333333333" style="5" hidden="1" customWidth="1"/>
    <col min="12" max="12" width="13.275" style="1" hidden="1" customWidth="1"/>
    <col min="13" max="14" width="16.6833333333333" style="5" hidden="1" customWidth="1"/>
    <col min="15" max="15" width="15.2916666666667" style="1" hidden="1" customWidth="1"/>
    <col min="16" max="16" width="18.9166666666667" style="1" hidden="1" customWidth="1"/>
    <col min="17" max="17" width="16.4666666666667" style="1" hidden="1" customWidth="1"/>
    <col min="18" max="18" width="17.1" style="1" hidden="1" customWidth="1"/>
    <col min="19" max="19" width="30.125" style="1" hidden="1" customWidth="1"/>
    <col min="20" max="16384" width="30.125" style="1"/>
  </cols>
  <sheetData>
    <row r="1" s="1" customFormat="1" ht="19.5" customHeight="1" spans="1:14">
      <c r="A1" s="6" t="s">
        <v>0</v>
      </c>
      <c r="B1" s="6"/>
      <c r="C1" s="6"/>
      <c r="D1" s="6"/>
      <c r="E1" s="6"/>
      <c r="F1" s="6"/>
      <c r="G1" s="6"/>
      <c r="H1" s="6"/>
      <c r="I1" s="4"/>
      <c r="K1" s="5"/>
      <c r="M1" s="5"/>
      <c r="N1" s="5"/>
    </row>
    <row r="2" s="1" customFormat="1" ht="52" customHeight="1" spans="1:14">
      <c r="A2" s="7" t="s">
        <v>1</v>
      </c>
      <c r="B2" s="7"/>
      <c r="C2" s="7"/>
      <c r="D2" s="7"/>
      <c r="E2" s="7"/>
      <c r="F2" s="7"/>
      <c r="G2" s="7"/>
      <c r="H2" s="7"/>
      <c r="I2" s="24"/>
      <c r="K2" s="5"/>
      <c r="M2" s="5"/>
      <c r="N2" s="5"/>
    </row>
    <row r="3" s="1" customFormat="1" customHeight="1" spans="1:14">
      <c r="A3" s="8"/>
      <c r="B3" s="8"/>
      <c r="C3" s="8"/>
      <c r="D3" s="8"/>
      <c r="E3" s="8"/>
      <c r="F3" s="8"/>
      <c r="G3" s="8"/>
      <c r="H3" s="8"/>
      <c r="I3" s="8"/>
      <c r="K3" s="5"/>
      <c r="M3" s="5"/>
      <c r="N3" s="5"/>
    </row>
    <row r="4" s="1" customFormat="1" ht="24" customHeight="1" spans="1:1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9"/>
      <c r="I4" s="25"/>
      <c r="K4" s="5"/>
      <c r="M4" s="5"/>
      <c r="N4" s="5"/>
    </row>
    <row r="5" s="2" customFormat="1" ht="53" customHeight="1" spans="1:18">
      <c r="A5" s="9"/>
      <c r="B5" s="9"/>
      <c r="C5" s="9"/>
      <c r="D5" s="9"/>
      <c r="E5" s="9"/>
      <c r="F5" s="11"/>
      <c r="G5" s="9"/>
      <c r="H5" s="9"/>
      <c r="I5" s="25" t="s">
        <v>9</v>
      </c>
      <c r="J5" s="4" t="s">
        <v>10</v>
      </c>
      <c r="K5" s="26" t="s">
        <v>11</v>
      </c>
      <c r="M5" s="26" t="s">
        <v>12</v>
      </c>
      <c r="N5" s="26" t="s">
        <v>13</v>
      </c>
      <c r="O5" s="2" t="s">
        <v>14</v>
      </c>
      <c r="P5" s="2" t="s">
        <v>15</v>
      </c>
      <c r="Q5" s="2" t="s">
        <v>16</v>
      </c>
      <c r="R5" s="2" t="s">
        <v>15</v>
      </c>
    </row>
    <row r="6" s="1" customFormat="1" ht="24.75" customHeight="1" spans="1:17">
      <c r="A6" s="12">
        <v>1</v>
      </c>
      <c r="B6" s="13" t="s">
        <v>17</v>
      </c>
      <c r="C6" s="13" t="s">
        <v>18</v>
      </c>
      <c r="D6" s="13">
        <v>223857.6</v>
      </c>
      <c r="E6" s="13">
        <v>223857.6</v>
      </c>
      <c r="F6" s="14">
        <f t="shared" ref="F6:F16" si="0">SUM(E6*77.5%)+2</f>
        <v>173491.64</v>
      </c>
      <c r="G6" s="12" t="s">
        <v>19</v>
      </c>
      <c r="H6" s="15" t="s">
        <v>20</v>
      </c>
      <c r="I6" s="27" t="s">
        <v>21</v>
      </c>
      <c r="J6" s="2" t="s">
        <v>22</v>
      </c>
      <c r="K6" s="5" t="e">
        <f>ROUND(#REF!*30%,2)</f>
        <v>#REF!</v>
      </c>
      <c r="L6" s="1" t="e">
        <f t="shared" ref="L6:L69" si="1">E6-K6</f>
        <v>#REF!</v>
      </c>
      <c r="M6" s="2" t="s">
        <v>22</v>
      </c>
      <c r="N6" s="2" t="s">
        <v>22</v>
      </c>
      <c r="O6" s="2" t="s">
        <v>22</v>
      </c>
      <c r="P6" s="2" t="s">
        <v>22</v>
      </c>
      <c r="Q6" s="2" t="s">
        <v>22</v>
      </c>
    </row>
    <row r="7" s="1" customFormat="1" ht="24.75" customHeight="1" spans="1:17">
      <c r="A7" s="12">
        <v>2</v>
      </c>
      <c r="B7" s="13" t="s">
        <v>23</v>
      </c>
      <c r="C7" s="13" t="s">
        <v>24</v>
      </c>
      <c r="D7" s="13">
        <v>94737.08</v>
      </c>
      <c r="E7" s="13">
        <v>94737.08</v>
      </c>
      <c r="F7" s="14">
        <f t="shared" si="0"/>
        <v>73423.237</v>
      </c>
      <c r="G7" s="12" t="s">
        <v>19</v>
      </c>
      <c r="H7" s="15"/>
      <c r="I7" s="27"/>
      <c r="J7" s="2" t="s">
        <v>22</v>
      </c>
      <c r="K7" s="5" t="e">
        <f>ROUND(#REF!*30%,2)</f>
        <v>#REF!</v>
      </c>
      <c r="L7" s="1" t="e">
        <f t="shared" si="1"/>
        <v>#REF!</v>
      </c>
      <c r="M7" s="2" t="s">
        <v>22</v>
      </c>
      <c r="N7" s="2" t="s">
        <v>22</v>
      </c>
      <c r="O7" s="2" t="s">
        <v>22</v>
      </c>
      <c r="P7" s="2" t="s">
        <v>22</v>
      </c>
      <c r="Q7" s="2" t="s">
        <v>22</v>
      </c>
    </row>
    <row r="8" s="1" customFormat="1" ht="24.75" customHeight="1" spans="1:17">
      <c r="A8" s="12">
        <v>3</v>
      </c>
      <c r="B8" s="13" t="s">
        <v>25</v>
      </c>
      <c r="C8" s="13" t="s">
        <v>26</v>
      </c>
      <c r="D8" s="13">
        <v>74130</v>
      </c>
      <c r="E8" s="13">
        <v>74130</v>
      </c>
      <c r="F8" s="14">
        <f t="shared" si="0"/>
        <v>57452.75</v>
      </c>
      <c r="G8" s="12" t="s">
        <v>19</v>
      </c>
      <c r="H8" s="15"/>
      <c r="I8" s="27"/>
      <c r="J8" s="2" t="s">
        <v>22</v>
      </c>
      <c r="K8" s="5" t="e">
        <f>ROUND(#REF!*30%,2)</f>
        <v>#REF!</v>
      </c>
      <c r="L8" s="1" t="e">
        <f t="shared" si="1"/>
        <v>#REF!</v>
      </c>
      <c r="M8" s="2" t="s">
        <v>22</v>
      </c>
      <c r="N8" s="2" t="s">
        <v>22</v>
      </c>
      <c r="O8" s="2" t="s">
        <v>22</v>
      </c>
      <c r="P8" s="2" t="s">
        <v>22</v>
      </c>
      <c r="Q8" s="2" t="s">
        <v>22</v>
      </c>
    </row>
    <row r="9" s="1" customFormat="1" ht="24.75" customHeight="1" spans="1:17">
      <c r="A9" s="12">
        <v>4</v>
      </c>
      <c r="B9" s="13" t="s">
        <v>23</v>
      </c>
      <c r="C9" s="13" t="s">
        <v>27</v>
      </c>
      <c r="D9" s="13">
        <v>48300</v>
      </c>
      <c r="E9" s="13">
        <v>48300</v>
      </c>
      <c r="F9" s="14">
        <f t="shared" si="0"/>
        <v>37434.5</v>
      </c>
      <c r="G9" s="12" t="s">
        <v>19</v>
      </c>
      <c r="H9" s="15"/>
      <c r="I9" s="27"/>
      <c r="J9" s="2" t="s">
        <v>22</v>
      </c>
      <c r="K9" s="5" t="e">
        <f>ROUND(#REF!*30%,2)</f>
        <v>#REF!</v>
      </c>
      <c r="L9" s="1" t="e">
        <f t="shared" si="1"/>
        <v>#REF!</v>
      </c>
      <c r="M9" s="2" t="s">
        <v>22</v>
      </c>
      <c r="N9" s="2" t="s">
        <v>22</v>
      </c>
      <c r="O9" s="2" t="s">
        <v>22</v>
      </c>
      <c r="P9" s="2" t="s">
        <v>22</v>
      </c>
      <c r="Q9" s="2" t="s">
        <v>22</v>
      </c>
    </row>
    <row r="10" s="1" customFormat="1" ht="24.75" customHeight="1" spans="1:17">
      <c r="A10" s="12">
        <v>5</v>
      </c>
      <c r="B10" s="13" t="s">
        <v>23</v>
      </c>
      <c r="C10" s="13" t="s">
        <v>28</v>
      </c>
      <c r="D10" s="13">
        <v>135409.13</v>
      </c>
      <c r="E10" s="13">
        <v>135409.13</v>
      </c>
      <c r="F10" s="14">
        <f t="shared" si="0"/>
        <v>104944.07575</v>
      </c>
      <c r="G10" s="12" t="s">
        <v>19</v>
      </c>
      <c r="H10" s="15"/>
      <c r="I10" s="27"/>
      <c r="J10" s="2" t="s">
        <v>21</v>
      </c>
      <c r="K10" s="5" t="e">
        <f>ROUND(#REF!*30%+#REF!*5%,2)</f>
        <v>#REF!</v>
      </c>
      <c r="L10" s="1" t="e">
        <f t="shared" si="1"/>
        <v>#REF!</v>
      </c>
      <c r="M10" s="2" t="s">
        <v>22</v>
      </c>
      <c r="N10" s="2" t="s">
        <v>22</v>
      </c>
      <c r="O10" s="2" t="s">
        <v>22</v>
      </c>
      <c r="P10" s="2" t="s">
        <v>22</v>
      </c>
      <c r="Q10" s="2" t="s">
        <v>22</v>
      </c>
    </row>
    <row r="11" s="1" customFormat="1" ht="24.75" customHeight="1" spans="1:17">
      <c r="A11" s="12">
        <v>6</v>
      </c>
      <c r="B11" s="13" t="s">
        <v>23</v>
      </c>
      <c r="C11" s="13" t="s">
        <v>29</v>
      </c>
      <c r="D11" s="13">
        <v>85423.65</v>
      </c>
      <c r="E11" s="13">
        <v>85423.65</v>
      </c>
      <c r="F11" s="14">
        <f t="shared" si="0"/>
        <v>66205.32875</v>
      </c>
      <c r="G11" s="12" t="s">
        <v>19</v>
      </c>
      <c r="H11" s="15"/>
      <c r="I11" s="27"/>
      <c r="J11" s="2" t="s">
        <v>21</v>
      </c>
      <c r="K11" s="5" t="e">
        <f>ROUND(#REF!*30%+#REF!*5%,2)</f>
        <v>#REF!</v>
      </c>
      <c r="L11" s="1" t="e">
        <f t="shared" si="1"/>
        <v>#REF!</v>
      </c>
      <c r="M11" s="2" t="s">
        <v>22</v>
      </c>
      <c r="N11" s="2" t="s">
        <v>22</v>
      </c>
      <c r="O11" s="2" t="s">
        <v>22</v>
      </c>
      <c r="P11" s="2" t="s">
        <v>22</v>
      </c>
      <c r="Q11" s="2" t="s">
        <v>22</v>
      </c>
    </row>
    <row r="12" s="1" customFormat="1" ht="24.75" customHeight="1" spans="1:17">
      <c r="A12" s="12">
        <v>7</v>
      </c>
      <c r="B12" s="13" t="s">
        <v>23</v>
      </c>
      <c r="C12" s="13" t="s">
        <v>30</v>
      </c>
      <c r="D12" s="13">
        <v>68418.46</v>
      </c>
      <c r="E12" s="13">
        <v>68418.46</v>
      </c>
      <c r="F12" s="14">
        <f t="shared" si="0"/>
        <v>53026.3065</v>
      </c>
      <c r="G12" s="12" t="s">
        <v>19</v>
      </c>
      <c r="H12" s="15"/>
      <c r="I12" s="27"/>
      <c r="J12" s="2" t="s">
        <v>21</v>
      </c>
      <c r="K12" s="5" t="e">
        <f>ROUND(#REF!*30%+#REF!*5%,2)</f>
        <v>#REF!</v>
      </c>
      <c r="L12" s="1" t="e">
        <f t="shared" si="1"/>
        <v>#REF!</v>
      </c>
      <c r="M12" s="2" t="s">
        <v>22</v>
      </c>
      <c r="N12" s="2" t="s">
        <v>22</v>
      </c>
      <c r="O12" s="2" t="s">
        <v>22</v>
      </c>
      <c r="P12" s="2" t="s">
        <v>22</v>
      </c>
      <c r="Q12" s="2" t="s">
        <v>22</v>
      </c>
    </row>
    <row r="13" s="1" customFormat="1" ht="24.75" customHeight="1" spans="1:17">
      <c r="A13" s="12">
        <v>8</v>
      </c>
      <c r="B13" s="13" t="s">
        <v>17</v>
      </c>
      <c r="C13" s="13" t="s">
        <v>31</v>
      </c>
      <c r="D13" s="16">
        <v>125571.6</v>
      </c>
      <c r="E13" s="13">
        <v>125571.6</v>
      </c>
      <c r="F13" s="14">
        <f t="shared" si="0"/>
        <v>97319.99</v>
      </c>
      <c r="G13" s="12" t="s">
        <v>19</v>
      </c>
      <c r="H13" s="15"/>
      <c r="I13" s="27"/>
      <c r="J13" s="2" t="s">
        <v>22</v>
      </c>
      <c r="K13" s="5" t="e">
        <f>ROUND(#REF!*30%,2)</f>
        <v>#REF!</v>
      </c>
      <c r="L13" s="1" t="e">
        <f t="shared" si="1"/>
        <v>#REF!</v>
      </c>
      <c r="M13" s="2" t="s">
        <v>22</v>
      </c>
      <c r="N13" s="2" t="s">
        <v>22</v>
      </c>
      <c r="O13" s="2" t="s">
        <v>22</v>
      </c>
      <c r="P13" s="2" t="s">
        <v>22</v>
      </c>
      <c r="Q13" s="2" t="s">
        <v>22</v>
      </c>
    </row>
    <row r="14" s="1" customFormat="1" ht="24.75" customHeight="1" spans="1:22">
      <c r="A14" s="12">
        <v>9</v>
      </c>
      <c r="B14" s="13" t="s">
        <v>32</v>
      </c>
      <c r="C14" s="13" t="s">
        <v>33</v>
      </c>
      <c r="D14" s="17">
        <v>99000</v>
      </c>
      <c r="E14" s="13">
        <v>99000</v>
      </c>
      <c r="F14" s="14">
        <f t="shared" si="0"/>
        <v>76727</v>
      </c>
      <c r="G14" s="12" t="s">
        <v>19</v>
      </c>
      <c r="H14" s="15"/>
      <c r="I14" s="27"/>
      <c r="J14" s="2" t="s">
        <v>22</v>
      </c>
      <c r="K14" s="5" t="e">
        <f>ROUND(#REF!*30%,2)</f>
        <v>#REF!</v>
      </c>
      <c r="L14" s="1" t="e">
        <f t="shared" si="1"/>
        <v>#REF!</v>
      </c>
      <c r="M14" s="2" t="s">
        <v>22</v>
      </c>
      <c r="N14" s="2" t="s">
        <v>22</v>
      </c>
      <c r="O14" s="2" t="s">
        <v>22</v>
      </c>
      <c r="P14" s="2" t="s">
        <v>22</v>
      </c>
      <c r="Q14" s="2" t="s">
        <v>22</v>
      </c>
      <c r="T14" s="32"/>
      <c r="U14" s="32"/>
      <c r="V14" s="32"/>
    </row>
    <row r="15" s="1" customFormat="1" ht="37" customHeight="1" spans="1:17">
      <c r="A15" s="12">
        <v>10</v>
      </c>
      <c r="B15" s="13" t="s">
        <v>34</v>
      </c>
      <c r="C15" s="13" t="s">
        <v>35</v>
      </c>
      <c r="D15" s="17">
        <v>10387.35</v>
      </c>
      <c r="E15" s="13">
        <v>10387.35</v>
      </c>
      <c r="F15" s="14">
        <f t="shared" si="0"/>
        <v>8052.19625</v>
      </c>
      <c r="G15" s="12" t="s">
        <v>19</v>
      </c>
      <c r="H15" s="15"/>
      <c r="I15" s="27"/>
      <c r="J15" s="2" t="s">
        <v>22</v>
      </c>
      <c r="K15" s="5" t="e">
        <f>ROUND(#REF!*30%,2)</f>
        <v>#REF!</v>
      </c>
      <c r="L15" s="1" t="e">
        <f t="shared" si="1"/>
        <v>#REF!</v>
      </c>
      <c r="M15" s="2" t="s">
        <v>22</v>
      </c>
      <c r="N15" s="2" t="s">
        <v>22</v>
      </c>
      <c r="O15" s="2" t="s">
        <v>22</v>
      </c>
      <c r="P15" s="2" t="s">
        <v>22</v>
      </c>
      <c r="Q15" s="2" t="s">
        <v>22</v>
      </c>
    </row>
    <row r="16" s="1" customFormat="1" ht="37" customHeight="1" spans="1:17">
      <c r="A16" s="12">
        <v>11</v>
      </c>
      <c r="B16" s="13" t="s">
        <v>23</v>
      </c>
      <c r="C16" s="13" t="s">
        <v>36</v>
      </c>
      <c r="D16" s="17">
        <v>10509.9</v>
      </c>
      <c r="E16" s="13">
        <v>10509.9</v>
      </c>
      <c r="F16" s="14">
        <f>SUM(E16*77.5%)</f>
        <v>8145.1725</v>
      </c>
      <c r="G16" s="12" t="s">
        <v>19</v>
      </c>
      <c r="H16" s="15"/>
      <c r="I16" s="27"/>
      <c r="J16" s="2" t="s">
        <v>22</v>
      </c>
      <c r="K16" s="5" t="e">
        <f>ROUND(#REF!*30%,2)</f>
        <v>#REF!</v>
      </c>
      <c r="L16" s="1" t="e">
        <f t="shared" si="1"/>
        <v>#REF!</v>
      </c>
      <c r="M16" s="2" t="s">
        <v>22</v>
      </c>
      <c r="N16" s="2" t="s">
        <v>22</v>
      </c>
      <c r="O16" s="2" t="s">
        <v>22</v>
      </c>
      <c r="P16" s="2" t="s">
        <v>22</v>
      </c>
      <c r="Q16" s="2" t="s">
        <v>22</v>
      </c>
    </row>
    <row r="17" s="1" customFormat="1" ht="24.75" customHeight="1" spans="1:21">
      <c r="A17" s="18" t="s">
        <v>37</v>
      </c>
      <c r="B17" s="18"/>
      <c r="C17" s="18"/>
      <c r="D17" s="19">
        <f t="shared" ref="D17:F17" si="2">SUM(D6:D16)</f>
        <v>975744.77</v>
      </c>
      <c r="E17" s="19">
        <f t="shared" si="2"/>
        <v>975744.77</v>
      </c>
      <c r="F17" s="20">
        <f t="shared" si="2"/>
        <v>756222.19675</v>
      </c>
      <c r="G17" s="12"/>
      <c r="H17" s="15"/>
      <c r="I17" s="27"/>
      <c r="K17" s="5" t="e">
        <f>SUM(K6:K16)</f>
        <v>#REF!</v>
      </c>
      <c r="L17" s="1" t="e">
        <f t="shared" si="1"/>
        <v>#REF!</v>
      </c>
      <c r="M17" s="5"/>
      <c r="N17" s="5"/>
      <c r="T17" s="32"/>
      <c r="U17" s="32"/>
    </row>
    <row r="18" s="1" customFormat="1" ht="24.75" customHeight="1" spans="1:18">
      <c r="A18" s="12">
        <v>12</v>
      </c>
      <c r="B18" s="21" t="s">
        <v>38</v>
      </c>
      <c r="C18" s="22" t="s">
        <v>39</v>
      </c>
      <c r="D18" s="17">
        <v>1020.8</v>
      </c>
      <c r="E18" s="17">
        <v>1020.8</v>
      </c>
      <c r="F18" s="23">
        <v>1020.8</v>
      </c>
      <c r="G18" s="12" t="s">
        <v>40</v>
      </c>
      <c r="H18" s="15" t="s">
        <v>41</v>
      </c>
      <c r="I18" s="28"/>
      <c r="K18" s="5"/>
      <c r="L18" s="1">
        <f t="shared" si="1"/>
        <v>1020.8</v>
      </c>
      <c r="M18" s="5">
        <v>400000</v>
      </c>
      <c r="N18" s="29">
        <v>6.9711</v>
      </c>
      <c r="O18" s="1">
        <f t="shared" ref="O18:O36" si="3">ROUND(M18*N18*0.06%,2)</f>
        <v>1673.06</v>
      </c>
      <c r="P18" s="30">
        <f t="shared" ref="P18:P69" si="4">O18-D18</f>
        <v>652.26</v>
      </c>
      <c r="Q18" s="32" t="e">
        <f>ROUND(#REF!*80%,2)</f>
        <v>#REF!</v>
      </c>
      <c r="R18" s="1" t="e">
        <f t="shared" ref="R18:R69" si="5">Q18-D18</f>
        <v>#REF!</v>
      </c>
    </row>
    <row r="19" s="1" customFormat="1" ht="24.75" customHeight="1" spans="1:18">
      <c r="A19" s="12">
        <v>13</v>
      </c>
      <c r="B19" s="21" t="s">
        <v>42</v>
      </c>
      <c r="C19" s="22" t="s">
        <v>43</v>
      </c>
      <c r="D19" s="17">
        <v>184.8</v>
      </c>
      <c r="E19" s="17">
        <v>184.8</v>
      </c>
      <c r="F19" s="23">
        <v>184.8</v>
      </c>
      <c r="G19" s="12" t="s">
        <v>40</v>
      </c>
      <c r="H19" s="15"/>
      <c r="I19" s="28"/>
      <c r="K19" s="5"/>
      <c r="L19" s="1">
        <f t="shared" si="1"/>
        <v>184.8</v>
      </c>
      <c r="M19" s="5">
        <v>100000</v>
      </c>
      <c r="N19" s="29">
        <v>6.9711</v>
      </c>
      <c r="O19" s="1">
        <f t="shared" si="3"/>
        <v>418.27</v>
      </c>
      <c r="P19" s="30">
        <f t="shared" si="4"/>
        <v>233.47</v>
      </c>
      <c r="Q19" s="32" t="e">
        <f>ROUND(#REF!*80%,2)</f>
        <v>#REF!</v>
      </c>
      <c r="R19" s="1" t="e">
        <f t="shared" si="5"/>
        <v>#REF!</v>
      </c>
    </row>
    <row r="20" s="1" customFormat="1" ht="24.75" customHeight="1" spans="1:18">
      <c r="A20" s="12">
        <v>14</v>
      </c>
      <c r="B20" s="21" t="s">
        <v>44</v>
      </c>
      <c r="C20" s="22" t="s">
        <v>45</v>
      </c>
      <c r="D20" s="17">
        <v>728.8</v>
      </c>
      <c r="E20" s="17">
        <v>728.8</v>
      </c>
      <c r="F20" s="23">
        <v>728.8</v>
      </c>
      <c r="G20" s="12" t="s">
        <v>40</v>
      </c>
      <c r="H20" s="15"/>
      <c r="I20" s="28"/>
      <c r="K20" s="5"/>
      <c r="L20" s="1">
        <f t="shared" si="1"/>
        <v>728.8</v>
      </c>
      <c r="M20" s="31">
        <v>300000</v>
      </c>
      <c r="N20" s="29">
        <v>6.9711</v>
      </c>
      <c r="O20" s="1">
        <f t="shared" si="3"/>
        <v>1254.8</v>
      </c>
      <c r="P20" s="30">
        <f t="shared" si="4"/>
        <v>526</v>
      </c>
      <c r="Q20" s="32" t="e">
        <f>ROUND(#REF!*80%,2)</f>
        <v>#REF!</v>
      </c>
      <c r="R20" s="1" t="e">
        <f t="shared" si="5"/>
        <v>#REF!</v>
      </c>
    </row>
    <row r="21" s="1" customFormat="1" ht="24.75" customHeight="1" spans="1:18">
      <c r="A21" s="12">
        <v>15</v>
      </c>
      <c r="B21" s="21" t="s">
        <v>44</v>
      </c>
      <c r="C21" s="22" t="s">
        <v>46</v>
      </c>
      <c r="D21" s="17">
        <v>432</v>
      </c>
      <c r="E21" s="17">
        <v>432</v>
      </c>
      <c r="F21" s="23">
        <v>432</v>
      </c>
      <c r="G21" s="12" t="s">
        <v>40</v>
      </c>
      <c r="H21" s="15"/>
      <c r="I21" s="28"/>
      <c r="K21" s="5"/>
      <c r="L21" s="1">
        <f t="shared" si="1"/>
        <v>432</v>
      </c>
      <c r="M21" s="5">
        <v>200000</v>
      </c>
      <c r="N21" s="29">
        <v>6.9711</v>
      </c>
      <c r="O21" s="1">
        <f t="shared" si="3"/>
        <v>836.53</v>
      </c>
      <c r="P21" s="30">
        <f t="shared" si="4"/>
        <v>404.53</v>
      </c>
      <c r="Q21" s="32" t="e">
        <f>ROUND(#REF!*80%,2)</f>
        <v>#REF!</v>
      </c>
      <c r="R21" s="1" t="e">
        <f t="shared" si="5"/>
        <v>#REF!</v>
      </c>
    </row>
    <row r="22" s="1" customFormat="1" ht="24.75" customHeight="1" spans="1:18">
      <c r="A22" s="12">
        <v>16</v>
      </c>
      <c r="B22" s="21" t="s">
        <v>42</v>
      </c>
      <c r="C22" s="22" t="s">
        <v>47</v>
      </c>
      <c r="D22" s="17">
        <v>2620</v>
      </c>
      <c r="E22" s="17">
        <v>2620</v>
      </c>
      <c r="F22" s="23">
        <v>2620</v>
      </c>
      <c r="G22" s="12" t="s">
        <v>40</v>
      </c>
      <c r="H22" s="15"/>
      <c r="I22" s="28"/>
      <c r="K22" s="5"/>
      <c r="L22" s="1">
        <f t="shared" si="1"/>
        <v>2620</v>
      </c>
      <c r="M22" s="5">
        <v>950000</v>
      </c>
      <c r="N22" s="29">
        <v>6.9711</v>
      </c>
      <c r="O22" s="1">
        <f t="shared" si="3"/>
        <v>3973.53</v>
      </c>
      <c r="P22" s="30">
        <f t="shared" si="4"/>
        <v>1353.53</v>
      </c>
      <c r="Q22" s="32" t="e">
        <f>ROUND(#REF!*80%,2)</f>
        <v>#REF!</v>
      </c>
      <c r="R22" s="1" t="e">
        <f t="shared" si="5"/>
        <v>#REF!</v>
      </c>
    </row>
    <row r="23" s="1" customFormat="1" ht="24.75" customHeight="1" spans="1:18">
      <c r="A23" s="12">
        <v>17</v>
      </c>
      <c r="B23" s="21" t="s">
        <v>42</v>
      </c>
      <c r="C23" s="22" t="s">
        <v>48</v>
      </c>
      <c r="D23" s="17">
        <v>5708.8</v>
      </c>
      <c r="E23" s="17">
        <v>5708.8</v>
      </c>
      <c r="F23" s="23">
        <v>5708.8</v>
      </c>
      <c r="G23" s="12" t="s">
        <v>40</v>
      </c>
      <c r="H23" s="15"/>
      <c r="I23" s="28"/>
      <c r="K23" s="5"/>
      <c r="L23" s="1">
        <f t="shared" si="1"/>
        <v>5708.8</v>
      </c>
      <c r="M23" s="5">
        <v>2050000</v>
      </c>
      <c r="N23" s="29">
        <v>6.9711</v>
      </c>
      <c r="O23" s="1">
        <f t="shared" si="3"/>
        <v>8574.45</v>
      </c>
      <c r="P23" s="30">
        <f t="shared" si="4"/>
        <v>2865.65</v>
      </c>
      <c r="Q23" s="32" t="e">
        <f>ROUND(#REF!*80%,2)</f>
        <v>#REF!</v>
      </c>
      <c r="R23" s="1" t="e">
        <f t="shared" si="5"/>
        <v>#REF!</v>
      </c>
    </row>
    <row r="24" s="1" customFormat="1" ht="24.75" customHeight="1" spans="1:18">
      <c r="A24" s="12">
        <v>18</v>
      </c>
      <c r="B24" s="21" t="s">
        <v>44</v>
      </c>
      <c r="C24" s="22" t="s">
        <v>49</v>
      </c>
      <c r="D24" s="17">
        <v>2228</v>
      </c>
      <c r="E24" s="17">
        <v>2228</v>
      </c>
      <c r="F24" s="23">
        <v>2228</v>
      </c>
      <c r="G24" s="12" t="s">
        <v>40</v>
      </c>
      <c r="H24" s="15"/>
      <c r="I24" s="28"/>
      <c r="K24" s="5"/>
      <c r="L24" s="1">
        <f t="shared" si="1"/>
        <v>2228</v>
      </c>
      <c r="M24" s="5">
        <v>800000</v>
      </c>
      <c r="N24" s="29">
        <v>6.9711</v>
      </c>
      <c r="O24" s="1">
        <f t="shared" si="3"/>
        <v>3346.13</v>
      </c>
      <c r="P24" s="30">
        <f t="shared" si="4"/>
        <v>1118.13</v>
      </c>
      <c r="Q24" s="32" t="e">
        <f>ROUND(#REF!*80%,2)</f>
        <v>#REF!</v>
      </c>
      <c r="R24" s="1" t="e">
        <f t="shared" si="5"/>
        <v>#REF!</v>
      </c>
    </row>
    <row r="25" s="1" customFormat="1" ht="24.75" customHeight="1" spans="1:18">
      <c r="A25" s="12">
        <v>19</v>
      </c>
      <c r="B25" s="21" t="s">
        <v>44</v>
      </c>
      <c r="C25" s="22" t="s">
        <v>50</v>
      </c>
      <c r="D25" s="17">
        <v>1027.2</v>
      </c>
      <c r="E25" s="17">
        <v>1027.2</v>
      </c>
      <c r="F25" s="23">
        <v>1027.2</v>
      </c>
      <c r="G25" s="12" t="s">
        <v>40</v>
      </c>
      <c r="H25" s="15"/>
      <c r="I25" s="28"/>
      <c r="K25" s="5"/>
      <c r="L25" s="1">
        <f t="shared" si="1"/>
        <v>1027.2</v>
      </c>
      <c r="M25" s="5">
        <v>400000</v>
      </c>
      <c r="N25" s="29">
        <v>6.9711</v>
      </c>
      <c r="O25" s="1">
        <f t="shared" si="3"/>
        <v>1673.06</v>
      </c>
      <c r="P25" s="30">
        <f t="shared" si="4"/>
        <v>645.86</v>
      </c>
      <c r="Q25" s="32" t="e">
        <f>ROUND(#REF!*80%,2)</f>
        <v>#REF!</v>
      </c>
      <c r="R25" s="1" t="e">
        <f t="shared" si="5"/>
        <v>#REF!</v>
      </c>
    </row>
    <row r="26" s="1" customFormat="1" ht="24.75" customHeight="1" spans="1:18">
      <c r="A26" s="12">
        <v>20</v>
      </c>
      <c r="B26" s="21" t="s">
        <v>44</v>
      </c>
      <c r="C26" s="22" t="s">
        <v>51</v>
      </c>
      <c r="D26" s="17">
        <v>7901.6</v>
      </c>
      <c r="E26" s="17">
        <v>7901.6</v>
      </c>
      <c r="F26" s="23">
        <v>7901.6</v>
      </c>
      <c r="G26" s="12" t="s">
        <v>40</v>
      </c>
      <c r="H26" s="15"/>
      <c r="I26" s="28"/>
      <c r="K26" s="5"/>
      <c r="L26" s="1">
        <f t="shared" si="1"/>
        <v>7901.6</v>
      </c>
      <c r="M26" s="5">
        <v>2800000</v>
      </c>
      <c r="N26" s="29">
        <v>6.9711</v>
      </c>
      <c r="O26" s="1">
        <f t="shared" si="3"/>
        <v>11711.45</v>
      </c>
      <c r="P26" s="30">
        <f t="shared" si="4"/>
        <v>3809.85</v>
      </c>
      <c r="Q26" s="32" t="e">
        <f>ROUND(#REF!*80%,2)</f>
        <v>#REF!</v>
      </c>
      <c r="R26" s="1" t="e">
        <f t="shared" si="5"/>
        <v>#REF!</v>
      </c>
    </row>
    <row r="27" s="1" customFormat="1" ht="24.75" customHeight="1" spans="1:18">
      <c r="A27" s="12">
        <v>21</v>
      </c>
      <c r="B27" s="21" t="s">
        <v>42</v>
      </c>
      <c r="C27" s="22" t="s">
        <v>52</v>
      </c>
      <c r="D27" s="17">
        <v>801.6</v>
      </c>
      <c r="E27" s="17">
        <v>801.6</v>
      </c>
      <c r="F27" s="23">
        <v>801.6</v>
      </c>
      <c r="G27" s="12" t="s">
        <v>40</v>
      </c>
      <c r="H27" s="15"/>
      <c r="I27" s="28"/>
      <c r="K27" s="5"/>
      <c r="L27" s="1">
        <f t="shared" si="1"/>
        <v>801.6</v>
      </c>
      <c r="M27" s="5">
        <v>300000</v>
      </c>
      <c r="N27" s="29">
        <v>6.9711</v>
      </c>
      <c r="O27" s="1">
        <f t="shared" si="3"/>
        <v>1254.8</v>
      </c>
      <c r="P27" s="30">
        <f t="shared" si="4"/>
        <v>453.2</v>
      </c>
      <c r="Q27" s="32" t="e">
        <f>ROUND(#REF!*80%,2)</f>
        <v>#REF!</v>
      </c>
      <c r="R27" s="1" t="e">
        <f t="shared" si="5"/>
        <v>#REF!</v>
      </c>
    </row>
    <row r="28" s="1" customFormat="1" ht="24.75" customHeight="1" spans="1:18">
      <c r="A28" s="12">
        <v>22</v>
      </c>
      <c r="B28" s="21" t="s">
        <v>42</v>
      </c>
      <c r="C28" s="22" t="s">
        <v>53</v>
      </c>
      <c r="D28" s="17">
        <v>93.6</v>
      </c>
      <c r="E28" s="17">
        <v>93.6</v>
      </c>
      <c r="F28" s="23">
        <v>93.6</v>
      </c>
      <c r="G28" s="12" t="s">
        <v>40</v>
      </c>
      <c r="H28" s="15"/>
      <c r="I28" s="28"/>
      <c r="K28" s="5"/>
      <c r="L28" s="1">
        <f t="shared" si="1"/>
        <v>93.6</v>
      </c>
      <c r="M28" s="5">
        <v>50000</v>
      </c>
      <c r="N28" s="29">
        <v>6.9711</v>
      </c>
      <c r="O28" s="1">
        <f t="shared" si="3"/>
        <v>209.13</v>
      </c>
      <c r="P28" s="30">
        <f t="shared" si="4"/>
        <v>115.53</v>
      </c>
      <c r="Q28" s="32" t="e">
        <f>ROUND(#REF!*80%,2)</f>
        <v>#REF!</v>
      </c>
      <c r="R28" s="1" t="e">
        <f t="shared" si="5"/>
        <v>#REF!</v>
      </c>
    </row>
    <row r="29" s="1" customFormat="1" ht="24.75" customHeight="1" spans="1:18">
      <c r="A29" s="12">
        <v>23</v>
      </c>
      <c r="B29" s="21" t="s">
        <v>42</v>
      </c>
      <c r="C29" s="22" t="s">
        <v>54</v>
      </c>
      <c r="D29" s="17">
        <v>67.2</v>
      </c>
      <c r="E29" s="17">
        <v>67.2</v>
      </c>
      <c r="F29" s="23">
        <v>67.2</v>
      </c>
      <c r="G29" s="12" t="s">
        <v>40</v>
      </c>
      <c r="H29" s="15"/>
      <c r="I29" s="28"/>
      <c r="K29" s="5"/>
      <c r="L29" s="1">
        <f t="shared" si="1"/>
        <v>67.2</v>
      </c>
      <c r="M29" s="5">
        <v>50000</v>
      </c>
      <c r="N29" s="29">
        <v>6.9711</v>
      </c>
      <c r="O29" s="1">
        <f t="shared" si="3"/>
        <v>209.13</v>
      </c>
      <c r="P29" s="30">
        <f t="shared" si="4"/>
        <v>141.93</v>
      </c>
      <c r="Q29" s="32" t="e">
        <f>ROUND(#REF!*80%,2)</f>
        <v>#REF!</v>
      </c>
      <c r="R29" s="1" t="e">
        <f t="shared" si="5"/>
        <v>#REF!</v>
      </c>
    </row>
    <row r="30" s="1" customFormat="1" ht="24.75" customHeight="1" spans="1:18">
      <c r="A30" s="12">
        <v>24</v>
      </c>
      <c r="B30" s="21" t="s">
        <v>44</v>
      </c>
      <c r="C30" s="22" t="s">
        <v>55</v>
      </c>
      <c r="D30" s="17">
        <v>8204.87</v>
      </c>
      <c r="E30" s="17">
        <v>8204.87</v>
      </c>
      <c r="F30" s="23">
        <v>8204.87</v>
      </c>
      <c r="G30" s="12" t="s">
        <v>40</v>
      </c>
      <c r="H30" s="15"/>
      <c r="I30" s="28"/>
      <c r="K30" s="5"/>
      <c r="L30" s="1">
        <f t="shared" si="1"/>
        <v>8204.87</v>
      </c>
      <c r="M30" s="5">
        <v>2900000</v>
      </c>
      <c r="N30" s="29">
        <v>6.9711</v>
      </c>
      <c r="O30" s="1">
        <f t="shared" si="3"/>
        <v>12129.71</v>
      </c>
      <c r="P30" s="30">
        <f t="shared" si="4"/>
        <v>3924.84</v>
      </c>
      <c r="Q30" s="32" t="e">
        <f>ROUND(#REF!*80%,2)</f>
        <v>#REF!</v>
      </c>
      <c r="R30" s="1" t="e">
        <f t="shared" si="5"/>
        <v>#REF!</v>
      </c>
    </row>
    <row r="31" s="1" customFormat="1" ht="24.75" customHeight="1" spans="1:18">
      <c r="A31" s="12">
        <v>25</v>
      </c>
      <c r="B31" s="21" t="s">
        <v>56</v>
      </c>
      <c r="C31" s="22" t="s">
        <v>57</v>
      </c>
      <c r="D31" s="17">
        <v>2132</v>
      </c>
      <c r="E31" s="17">
        <v>2132</v>
      </c>
      <c r="F31" s="23">
        <v>2132</v>
      </c>
      <c r="G31" s="12" t="s">
        <v>40</v>
      </c>
      <c r="H31" s="15"/>
      <c r="I31" s="28"/>
      <c r="K31" s="5"/>
      <c r="L31" s="1">
        <f t="shared" si="1"/>
        <v>2132</v>
      </c>
      <c r="M31" s="5">
        <v>800000</v>
      </c>
      <c r="N31" s="29">
        <v>6.9711</v>
      </c>
      <c r="O31" s="1">
        <f t="shared" si="3"/>
        <v>3346.13</v>
      </c>
      <c r="P31" s="30">
        <f t="shared" si="4"/>
        <v>1214.13</v>
      </c>
      <c r="Q31" s="32" t="e">
        <f>ROUND(#REF!*80%,2)</f>
        <v>#REF!</v>
      </c>
      <c r="R31" s="1" t="e">
        <f t="shared" si="5"/>
        <v>#REF!</v>
      </c>
    </row>
    <row r="32" s="1" customFormat="1" ht="24.75" customHeight="1" spans="1:18">
      <c r="A32" s="12">
        <v>26</v>
      </c>
      <c r="B32" s="21" t="s">
        <v>44</v>
      </c>
      <c r="C32" s="22" t="s">
        <v>58</v>
      </c>
      <c r="D32" s="17">
        <v>4788.14</v>
      </c>
      <c r="E32" s="17">
        <v>4788.14</v>
      </c>
      <c r="F32" s="23">
        <v>4788.14</v>
      </c>
      <c r="G32" s="12" t="s">
        <v>40</v>
      </c>
      <c r="H32" s="15"/>
      <c r="I32" s="28"/>
      <c r="K32" s="5"/>
      <c r="L32" s="1">
        <f t="shared" si="1"/>
        <v>4788.14</v>
      </c>
      <c r="M32" s="5">
        <v>1700000</v>
      </c>
      <c r="N32" s="29">
        <v>6.9711</v>
      </c>
      <c r="O32" s="1">
        <f t="shared" si="3"/>
        <v>7110.52</v>
      </c>
      <c r="P32" s="30">
        <f t="shared" si="4"/>
        <v>2322.38</v>
      </c>
      <c r="Q32" s="32" t="e">
        <f>ROUND(#REF!*80%,2)</f>
        <v>#REF!</v>
      </c>
      <c r="R32" s="1" t="e">
        <f t="shared" si="5"/>
        <v>#REF!</v>
      </c>
    </row>
    <row r="33" s="1" customFormat="1" ht="24.75" customHeight="1" spans="1:18">
      <c r="A33" s="12">
        <v>27</v>
      </c>
      <c r="B33" s="21" t="s">
        <v>44</v>
      </c>
      <c r="C33" s="22" t="s">
        <v>59</v>
      </c>
      <c r="D33" s="17">
        <v>3100.9</v>
      </c>
      <c r="E33" s="17">
        <v>3100.9</v>
      </c>
      <c r="F33" s="23">
        <v>3100.9</v>
      </c>
      <c r="G33" s="12" t="s">
        <v>40</v>
      </c>
      <c r="H33" s="15"/>
      <c r="I33" s="28"/>
      <c r="K33" s="5"/>
      <c r="L33" s="1">
        <f t="shared" si="1"/>
        <v>3100.9</v>
      </c>
      <c r="M33" s="5">
        <v>1100000</v>
      </c>
      <c r="N33" s="29">
        <v>6.9711</v>
      </c>
      <c r="O33" s="1">
        <f t="shared" si="3"/>
        <v>4600.93</v>
      </c>
      <c r="P33" s="30">
        <f t="shared" si="4"/>
        <v>1500.03</v>
      </c>
      <c r="Q33" s="32" t="e">
        <f>ROUND(#REF!*80%,2)</f>
        <v>#REF!</v>
      </c>
      <c r="R33" s="1" t="e">
        <f t="shared" si="5"/>
        <v>#REF!</v>
      </c>
    </row>
    <row r="34" s="1" customFormat="1" ht="24.75" customHeight="1" spans="1:18">
      <c r="A34" s="12">
        <v>28</v>
      </c>
      <c r="B34" s="21" t="s">
        <v>42</v>
      </c>
      <c r="C34" s="22" t="s">
        <v>60</v>
      </c>
      <c r="D34" s="17">
        <v>1310.82</v>
      </c>
      <c r="E34" s="17">
        <v>1310.82</v>
      </c>
      <c r="F34" s="23">
        <v>1310.82</v>
      </c>
      <c r="G34" s="12" t="s">
        <v>40</v>
      </c>
      <c r="H34" s="15"/>
      <c r="I34" s="28"/>
      <c r="K34" s="5"/>
      <c r="L34" s="1">
        <f t="shared" si="1"/>
        <v>1310.82</v>
      </c>
      <c r="M34" s="5">
        <v>500000</v>
      </c>
      <c r="N34" s="29">
        <v>6.9711</v>
      </c>
      <c r="O34" s="1">
        <f t="shared" si="3"/>
        <v>2091.33</v>
      </c>
      <c r="P34" s="30">
        <f t="shared" si="4"/>
        <v>780.51</v>
      </c>
      <c r="Q34" s="32" t="e">
        <f>ROUND(#REF!*80%,2)</f>
        <v>#REF!</v>
      </c>
      <c r="R34" s="1" t="e">
        <f t="shared" si="5"/>
        <v>#REF!</v>
      </c>
    </row>
    <row r="35" s="1" customFormat="1" ht="24.75" customHeight="1" spans="1:18">
      <c r="A35" s="12">
        <v>29</v>
      </c>
      <c r="B35" s="21" t="s">
        <v>42</v>
      </c>
      <c r="C35" s="22" t="s">
        <v>61</v>
      </c>
      <c r="D35" s="17">
        <v>5780</v>
      </c>
      <c r="E35" s="17">
        <v>5780</v>
      </c>
      <c r="F35" s="23">
        <v>5780</v>
      </c>
      <c r="G35" s="12" t="s">
        <v>40</v>
      </c>
      <c r="H35" s="15"/>
      <c r="I35" s="28"/>
      <c r="K35" s="5"/>
      <c r="L35" s="1">
        <f t="shared" si="1"/>
        <v>5780</v>
      </c>
      <c r="M35" s="5">
        <v>2050000</v>
      </c>
      <c r="N35" s="29">
        <v>6.9711</v>
      </c>
      <c r="O35" s="1">
        <f t="shared" si="3"/>
        <v>8574.45</v>
      </c>
      <c r="P35" s="30">
        <f t="shared" si="4"/>
        <v>2794.45</v>
      </c>
      <c r="Q35" s="32" t="e">
        <f>ROUND(#REF!*80%,2)</f>
        <v>#REF!</v>
      </c>
      <c r="R35" s="1" t="e">
        <f t="shared" si="5"/>
        <v>#REF!</v>
      </c>
    </row>
    <row r="36" s="1" customFormat="1" ht="24.75" customHeight="1" spans="1:18">
      <c r="A36" s="12">
        <v>30</v>
      </c>
      <c r="B36" s="21" t="s">
        <v>42</v>
      </c>
      <c r="C36" s="22" t="s">
        <v>62</v>
      </c>
      <c r="D36" s="17">
        <v>3571.2</v>
      </c>
      <c r="E36" s="17">
        <v>3571.2</v>
      </c>
      <c r="F36" s="23">
        <v>3571.2</v>
      </c>
      <c r="G36" s="12" t="s">
        <v>40</v>
      </c>
      <c r="H36" s="15"/>
      <c r="I36" s="28"/>
      <c r="K36" s="5"/>
      <c r="L36" s="1">
        <f t="shared" si="1"/>
        <v>3571.2</v>
      </c>
      <c r="M36" s="5">
        <v>1300000</v>
      </c>
      <c r="N36" s="29">
        <v>6.9711</v>
      </c>
      <c r="O36" s="1">
        <f t="shared" si="3"/>
        <v>5437.46</v>
      </c>
      <c r="P36" s="30">
        <f t="shared" si="4"/>
        <v>1866.26</v>
      </c>
      <c r="Q36" s="32" t="e">
        <f>ROUND(#REF!*80%,2)</f>
        <v>#REF!</v>
      </c>
      <c r="R36" s="1" t="e">
        <f t="shared" si="5"/>
        <v>#REF!</v>
      </c>
    </row>
    <row r="37" s="1" customFormat="1" ht="24.75" customHeight="1" spans="1:18">
      <c r="A37" s="12">
        <v>31</v>
      </c>
      <c r="B37" s="21" t="s">
        <v>42</v>
      </c>
      <c r="C37" s="22" t="s">
        <v>63</v>
      </c>
      <c r="D37" s="17">
        <v>794.4</v>
      </c>
      <c r="E37" s="17">
        <v>794.4</v>
      </c>
      <c r="F37" s="23">
        <v>794.4</v>
      </c>
      <c r="G37" s="12" t="s">
        <v>40</v>
      </c>
      <c r="H37" s="15"/>
      <c r="I37" s="28"/>
      <c r="K37" s="5"/>
      <c r="L37" s="1">
        <f t="shared" si="1"/>
        <v>794.4</v>
      </c>
      <c r="M37" s="5">
        <v>300000</v>
      </c>
      <c r="N37" s="29">
        <v>6.9711</v>
      </c>
      <c r="O37" s="1">
        <f>ROUND(M48*N37*0.06%,2)</f>
        <v>5646.59</v>
      </c>
      <c r="P37" s="30">
        <f t="shared" si="4"/>
        <v>4852.19</v>
      </c>
      <c r="Q37" s="32" t="e">
        <f>ROUND(#REF!*80%,2)</f>
        <v>#REF!</v>
      </c>
      <c r="R37" s="1" t="e">
        <f t="shared" si="5"/>
        <v>#REF!</v>
      </c>
    </row>
    <row r="38" s="1" customFormat="1" ht="24.75" customHeight="1" spans="1:18">
      <c r="A38" s="12">
        <v>32</v>
      </c>
      <c r="B38" s="21" t="s">
        <v>42</v>
      </c>
      <c r="C38" s="22" t="s">
        <v>64</v>
      </c>
      <c r="D38" s="17">
        <v>845.6</v>
      </c>
      <c r="E38" s="17">
        <v>845.6</v>
      </c>
      <c r="F38" s="23">
        <v>845.6</v>
      </c>
      <c r="G38" s="12" t="s">
        <v>40</v>
      </c>
      <c r="H38" s="15"/>
      <c r="I38" s="28"/>
      <c r="K38" s="5"/>
      <c r="L38" s="1">
        <f t="shared" si="1"/>
        <v>845.6</v>
      </c>
      <c r="M38" s="5">
        <v>300000</v>
      </c>
      <c r="N38" s="29">
        <v>6.9711</v>
      </c>
      <c r="O38" s="1">
        <f t="shared" ref="O38:O69" si="6">ROUND(M38*N38*0.06%,2)</f>
        <v>1254.8</v>
      </c>
      <c r="P38" s="30">
        <f t="shared" si="4"/>
        <v>409.2</v>
      </c>
      <c r="Q38" s="32" t="e">
        <f>ROUND(#REF!*80%,2)</f>
        <v>#REF!</v>
      </c>
      <c r="R38" s="1" t="e">
        <f t="shared" si="5"/>
        <v>#REF!</v>
      </c>
    </row>
    <row r="39" s="1" customFormat="1" ht="24.75" customHeight="1" spans="1:18">
      <c r="A39" s="12">
        <v>33</v>
      </c>
      <c r="B39" s="12" t="s">
        <v>65</v>
      </c>
      <c r="C39" s="22" t="s">
        <v>66</v>
      </c>
      <c r="D39" s="17">
        <v>680.8</v>
      </c>
      <c r="E39" s="17">
        <v>680.8</v>
      </c>
      <c r="F39" s="23">
        <v>680.8</v>
      </c>
      <c r="G39" s="12" t="s">
        <v>40</v>
      </c>
      <c r="H39" s="15"/>
      <c r="I39" s="28"/>
      <c r="K39" s="5"/>
      <c r="L39" s="1">
        <f t="shared" si="1"/>
        <v>680.8</v>
      </c>
      <c r="M39" s="5">
        <v>250000</v>
      </c>
      <c r="N39" s="29">
        <v>6.9711</v>
      </c>
      <c r="O39" s="1">
        <f t="shared" si="6"/>
        <v>1045.67</v>
      </c>
      <c r="P39" s="30">
        <f t="shared" si="4"/>
        <v>364.87</v>
      </c>
      <c r="Q39" s="32" t="e">
        <f>ROUND(#REF!*80%,2)</f>
        <v>#REF!</v>
      </c>
      <c r="R39" s="1" t="e">
        <f t="shared" si="5"/>
        <v>#REF!</v>
      </c>
    </row>
    <row r="40" s="1" customFormat="1" ht="24.75" customHeight="1" spans="1:18">
      <c r="A40" s="12">
        <v>34</v>
      </c>
      <c r="B40" s="12" t="s">
        <v>65</v>
      </c>
      <c r="C40" s="22" t="s">
        <v>67</v>
      </c>
      <c r="D40" s="17">
        <v>213.6</v>
      </c>
      <c r="E40" s="17">
        <v>213.6</v>
      </c>
      <c r="F40" s="23">
        <v>213.6</v>
      </c>
      <c r="G40" s="12" t="s">
        <v>40</v>
      </c>
      <c r="H40" s="15"/>
      <c r="I40" s="28"/>
      <c r="K40" s="5"/>
      <c r="L40" s="1">
        <f t="shared" si="1"/>
        <v>213.6</v>
      </c>
      <c r="M40" s="5">
        <v>100000</v>
      </c>
      <c r="N40" s="29">
        <v>6.9711</v>
      </c>
      <c r="O40" s="1">
        <f t="shared" si="6"/>
        <v>418.27</v>
      </c>
      <c r="P40" s="30">
        <f t="shared" si="4"/>
        <v>204.67</v>
      </c>
      <c r="Q40" s="32" t="e">
        <f>ROUND(#REF!*80%,2)</f>
        <v>#REF!</v>
      </c>
      <c r="R40" s="1" t="e">
        <f t="shared" si="5"/>
        <v>#REF!</v>
      </c>
    </row>
    <row r="41" s="1" customFormat="1" ht="24.75" customHeight="1" spans="1:18">
      <c r="A41" s="12">
        <v>35</v>
      </c>
      <c r="B41" s="21" t="s">
        <v>56</v>
      </c>
      <c r="C41" s="22" t="s">
        <v>68</v>
      </c>
      <c r="D41" s="17">
        <v>503.2</v>
      </c>
      <c r="E41" s="17">
        <v>503.2</v>
      </c>
      <c r="F41" s="23">
        <v>503.2</v>
      </c>
      <c r="G41" s="12" t="s">
        <v>40</v>
      </c>
      <c r="H41" s="15"/>
      <c r="I41" s="28"/>
      <c r="K41" s="5"/>
      <c r="L41" s="1">
        <f t="shared" si="1"/>
        <v>503.2</v>
      </c>
      <c r="M41" s="5">
        <v>200000</v>
      </c>
      <c r="N41" s="29">
        <v>6.9711</v>
      </c>
      <c r="O41" s="1">
        <f t="shared" si="6"/>
        <v>836.53</v>
      </c>
      <c r="P41" s="30">
        <f t="shared" si="4"/>
        <v>333.33</v>
      </c>
      <c r="Q41" s="32" t="e">
        <f>ROUND(#REF!*80%,2)</f>
        <v>#REF!</v>
      </c>
      <c r="R41" s="1" t="e">
        <f t="shared" si="5"/>
        <v>#REF!</v>
      </c>
    </row>
    <row r="42" s="1" customFormat="1" ht="24.75" customHeight="1" spans="1:18">
      <c r="A42" s="12">
        <v>36</v>
      </c>
      <c r="B42" s="21" t="s">
        <v>56</v>
      </c>
      <c r="C42" s="22" t="s">
        <v>69</v>
      </c>
      <c r="D42" s="17">
        <v>5804.8</v>
      </c>
      <c r="E42" s="17">
        <v>5804.8</v>
      </c>
      <c r="F42" s="23">
        <v>5804.8</v>
      </c>
      <c r="G42" s="12" t="s">
        <v>40</v>
      </c>
      <c r="H42" s="15"/>
      <c r="I42" s="28"/>
      <c r="K42" s="5"/>
      <c r="L42" s="1">
        <f t="shared" si="1"/>
        <v>5804.8</v>
      </c>
      <c r="M42" s="5">
        <v>2050000</v>
      </c>
      <c r="N42" s="29">
        <v>6.9711</v>
      </c>
      <c r="O42" s="1">
        <f t="shared" si="6"/>
        <v>8574.45</v>
      </c>
      <c r="P42" s="30">
        <f t="shared" si="4"/>
        <v>2769.65</v>
      </c>
      <c r="Q42" s="32" t="e">
        <f>ROUND(#REF!*80%,2)</f>
        <v>#REF!</v>
      </c>
      <c r="R42" s="1" t="e">
        <f t="shared" si="5"/>
        <v>#REF!</v>
      </c>
    </row>
    <row r="43" s="1" customFormat="1" ht="24.75" customHeight="1" spans="1:18">
      <c r="A43" s="12">
        <v>37</v>
      </c>
      <c r="B43" s="21" t="s">
        <v>42</v>
      </c>
      <c r="C43" s="22" t="s">
        <v>70</v>
      </c>
      <c r="D43" s="17">
        <v>3012.8</v>
      </c>
      <c r="E43" s="17">
        <v>3012.8</v>
      </c>
      <c r="F43" s="23">
        <v>3012.8</v>
      </c>
      <c r="G43" s="12" t="s">
        <v>40</v>
      </c>
      <c r="H43" s="15"/>
      <c r="I43" s="28"/>
      <c r="K43" s="5"/>
      <c r="L43" s="1">
        <f t="shared" si="1"/>
        <v>3012.8</v>
      </c>
      <c r="M43" s="5">
        <v>1100000</v>
      </c>
      <c r="N43" s="29">
        <v>6.9711</v>
      </c>
      <c r="O43" s="1">
        <f t="shared" si="6"/>
        <v>4600.93</v>
      </c>
      <c r="P43" s="30">
        <f t="shared" si="4"/>
        <v>1588.13</v>
      </c>
      <c r="Q43" s="32" t="e">
        <f>ROUND(#REF!*80%,2)</f>
        <v>#REF!</v>
      </c>
      <c r="R43" s="1" t="e">
        <f t="shared" si="5"/>
        <v>#REF!</v>
      </c>
    </row>
    <row r="44" s="1" customFormat="1" ht="24.75" customHeight="1" spans="1:18">
      <c r="A44" s="12">
        <v>38</v>
      </c>
      <c r="B44" s="21" t="s">
        <v>42</v>
      </c>
      <c r="C44" s="22" t="s">
        <v>71</v>
      </c>
      <c r="D44" s="17">
        <v>6346.4</v>
      </c>
      <c r="E44" s="17">
        <v>6346.4</v>
      </c>
      <c r="F44" s="23">
        <v>6346.4</v>
      </c>
      <c r="G44" s="12" t="s">
        <v>40</v>
      </c>
      <c r="H44" s="15"/>
      <c r="I44" s="28"/>
      <c r="K44" s="5"/>
      <c r="L44" s="1">
        <f t="shared" si="1"/>
        <v>6346.4</v>
      </c>
      <c r="M44" s="5">
        <v>2250000</v>
      </c>
      <c r="N44" s="29">
        <v>6.9711</v>
      </c>
      <c r="O44" s="1">
        <f t="shared" si="6"/>
        <v>9410.99</v>
      </c>
      <c r="P44" s="30">
        <f t="shared" si="4"/>
        <v>3064.59</v>
      </c>
      <c r="Q44" s="32" t="e">
        <f>ROUND(#REF!*80%,2)</f>
        <v>#REF!</v>
      </c>
      <c r="R44" s="1" t="e">
        <f t="shared" si="5"/>
        <v>#REF!</v>
      </c>
    </row>
    <row r="45" s="1" customFormat="1" ht="24.75" customHeight="1" spans="1:18">
      <c r="A45" s="12">
        <v>39</v>
      </c>
      <c r="B45" s="21" t="s">
        <v>38</v>
      </c>
      <c r="C45" s="22" t="s">
        <v>72</v>
      </c>
      <c r="D45" s="17">
        <v>5152</v>
      </c>
      <c r="E45" s="17">
        <v>5152</v>
      </c>
      <c r="F45" s="23">
        <v>5152</v>
      </c>
      <c r="G45" s="12" t="s">
        <v>40</v>
      </c>
      <c r="H45" s="15"/>
      <c r="I45" s="28"/>
      <c r="K45" s="5"/>
      <c r="L45" s="1">
        <f t="shared" si="1"/>
        <v>5152</v>
      </c>
      <c r="M45" s="5">
        <v>1850000</v>
      </c>
      <c r="N45" s="29">
        <v>6.9711</v>
      </c>
      <c r="O45" s="1">
        <f t="shared" si="6"/>
        <v>7737.92</v>
      </c>
      <c r="P45" s="30">
        <f t="shared" si="4"/>
        <v>2585.92</v>
      </c>
      <c r="Q45" s="32" t="e">
        <f>ROUND(#REF!*80%,2)</f>
        <v>#REF!</v>
      </c>
      <c r="R45" s="1" t="e">
        <f t="shared" si="5"/>
        <v>#REF!</v>
      </c>
    </row>
    <row r="46" s="1" customFormat="1" ht="24.75" customHeight="1" spans="1:18">
      <c r="A46" s="12">
        <v>40</v>
      </c>
      <c r="B46" s="21" t="s">
        <v>42</v>
      </c>
      <c r="C46" s="22" t="s">
        <v>73</v>
      </c>
      <c r="D46" s="17">
        <v>2656</v>
      </c>
      <c r="E46" s="17">
        <v>2656</v>
      </c>
      <c r="F46" s="23">
        <v>2656</v>
      </c>
      <c r="G46" s="12" t="s">
        <v>40</v>
      </c>
      <c r="H46" s="15"/>
      <c r="I46" s="28"/>
      <c r="K46" s="5"/>
      <c r="L46" s="1">
        <f t="shared" si="1"/>
        <v>2656</v>
      </c>
      <c r="M46" s="5">
        <v>950000</v>
      </c>
      <c r="N46" s="29">
        <v>6.9711</v>
      </c>
      <c r="O46" s="1">
        <f t="shared" si="6"/>
        <v>3973.53</v>
      </c>
      <c r="P46" s="30">
        <f t="shared" si="4"/>
        <v>1317.53</v>
      </c>
      <c r="Q46" s="32" t="e">
        <f>ROUND(#REF!*80%,2)</f>
        <v>#REF!</v>
      </c>
      <c r="R46" s="1" t="e">
        <f t="shared" si="5"/>
        <v>#REF!</v>
      </c>
    </row>
    <row r="47" s="1" customFormat="1" ht="24.75" customHeight="1" spans="1:18">
      <c r="A47" s="12">
        <v>41</v>
      </c>
      <c r="B47" s="21" t="s">
        <v>42</v>
      </c>
      <c r="C47" s="22" t="s">
        <v>74</v>
      </c>
      <c r="D47" s="17">
        <v>5104.8</v>
      </c>
      <c r="E47" s="17">
        <v>5104.8</v>
      </c>
      <c r="F47" s="23">
        <v>5104.8</v>
      </c>
      <c r="G47" s="12" t="s">
        <v>40</v>
      </c>
      <c r="H47" s="15"/>
      <c r="I47" s="28"/>
      <c r="K47" s="5"/>
      <c r="L47" s="1">
        <f t="shared" si="1"/>
        <v>5104.8</v>
      </c>
      <c r="M47" s="31">
        <v>1850000</v>
      </c>
      <c r="N47" s="29">
        <v>6.9711</v>
      </c>
      <c r="O47" s="1">
        <f t="shared" si="6"/>
        <v>7737.92</v>
      </c>
      <c r="P47" s="30">
        <f t="shared" si="4"/>
        <v>2633.12</v>
      </c>
      <c r="Q47" s="32" t="e">
        <f>ROUND(#REF!*80%,2)</f>
        <v>#REF!</v>
      </c>
      <c r="R47" s="1" t="e">
        <f t="shared" si="5"/>
        <v>#REF!</v>
      </c>
    </row>
    <row r="48" s="1" customFormat="1" ht="24.75" customHeight="1" spans="1:18">
      <c r="A48" s="12">
        <v>42</v>
      </c>
      <c r="B48" s="21" t="s">
        <v>42</v>
      </c>
      <c r="C48" s="22" t="s">
        <v>75</v>
      </c>
      <c r="D48" s="17">
        <v>3713.6</v>
      </c>
      <c r="E48" s="17">
        <v>3713.6</v>
      </c>
      <c r="F48" s="23">
        <v>3713.6</v>
      </c>
      <c r="G48" s="12" t="s">
        <v>40</v>
      </c>
      <c r="H48" s="15"/>
      <c r="I48" s="28"/>
      <c r="K48" s="5"/>
      <c r="L48" s="1">
        <f t="shared" si="1"/>
        <v>3713.6</v>
      </c>
      <c r="M48" s="5">
        <v>1350000</v>
      </c>
      <c r="N48" s="29">
        <v>6.9711</v>
      </c>
      <c r="O48" s="1">
        <f t="shared" si="6"/>
        <v>5646.59</v>
      </c>
      <c r="P48" s="30">
        <f t="shared" si="4"/>
        <v>1932.99</v>
      </c>
      <c r="Q48" s="32" t="e">
        <f>ROUND(#REF!*80%,2)</f>
        <v>#REF!</v>
      </c>
      <c r="R48" s="1" t="e">
        <f t="shared" si="5"/>
        <v>#REF!</v>
      </c>
    </row>
    <row r="49" s="1" customFormat="1" ht="24.75" customHeight="1" spans="1:18">
      <c r="A49" s="12">
        <v>43</v>
      </c>
      <c r="B49" s="12" t="s">
        <v>65</v>
      </c>
      <c r="C49" s="22" t="s">
        <v>76</v>
      </c>
      <c r="D49" s="17">
        <v>4042.4</v>
      </c>
      <c r="E49" s="17">
        <v>4042.4</v>
      </c>
      <c r="F49" s="23">
        <v>4042.4</v>
      </c>
      <c r="G49" s="12" t="s">
        <v>40</v>
      </c>
      <c r="H49" s="15"/>
      <c r="I49" s="28"/>
      <c r="K49" s="5"/>
      <c r="L49" s="1">
        <f t="shared" si="1"/>
        <v>4042.4</v>
      </c>
      <c r="M49" s="5">
        <v>1450000</v>
      </c>
      <c r="N49" s="29">
        <v>6.9711</v>
      </c>
      <c r="O49" s="1">
        <f t="shared" si="6"/>
        <v>6064.86</v>
      </c>
      <c r="P49" s="30">
        <f t="shared" si="4"/>
        <v>2022.46</v>
      </c>
      <c r="Q49" s="32" t="e">
        <f>ROUND(#REF!*80%,2)</f>
        <v>#REF!</v>
      </c>
      <c r="R49" s="1" t="e">
        <f t="shared" si="5"/>
        <v>#REF!</v>
      </c>
    </row>
    <row r="50" s="1" customFormat="1" ht="24.75" customHeight="1" spans="1:18">
      <c r="A50" s="12">
        <v>44</v>
      </c>
      <c r="B50" s="21" t="s">
        <v>44</v>
      </c>
      <c r="C50" s="22" t="s">
        <v>77</v>
      </c>
      <c r="D50" s="17">
        <v>113.6</v>
      </c>
      <c r="E50" s="17">
        <v>113.6</v>
      </c>
      <c r="F50" s="23">
        <v>113.6</v>
      </c>
      <c r="G50" s="12" t="s">
        <v>40</v>
      </c>
      <c r="H50" s="15"/>
      <c r="I50" s="28"/>
      <c r="K50" s="5"/>
      <c r="L50" s="1">
        <f t="shared" si="1"/>
        <v>113.6</v>
      </c>
      <c r="M50" s="5">
        <v>50000</v>
      </c>
      <c r="N50" s="29">
        <v>6.9711</v>
      </c>
      <c r="O50" s="1">
        <f t="shared" si="6"/>
        <v>209.13</v>
      </c>
      <c r="P50" s="30">
        <f t="shared" si="4"/>
        <v>95.53</v>
      </c>
      <c r="Q50" s="32" t="e">
        <f>ROUND(#REF!*80%,2)</f>
        <v>#REF!</v>
      </c>
      <c r="R50" s="1" t="e">
        <f t="shared" si="5"/>
        <v>#REF!</v>
      </c>
    </row>
    <row r="51" s="1" customFormat="1" ht="24.75" customHeight="1" spans="1:18">
      <c r="A51" s="12">
        <v>45</v>
      </c>
      <c r="B51" s="21" t="s">
        <v>44</v>
      </c>
      <c r="C51" s="22" t="s">
        <v>78</v>
      </c>
      <c r="D51" s="17">
        <v>28.8</v>
      </c>
      <c r="E51" s="17">
        <v>28.8</v>
      </c>
      <c r="F51" s="23">
        <v>28.8</v>
      </c>
      <c r="G51" s="12" t="s">
        <v>40</v>
      </c>
      <c r="H51" s="15"/>
      <c r="I51" s="28"/>
      <c r="K51" s="5"/>
      <c r="L51" s="1">
        <f t="shared" si="1"/>
        <v>28.8</v>
      </c>
      <c r="M51" s="5">
        <v>50000</v>
      </c>
      <c r="N51" s="29">
        <v>6.9711</v>
      </c>
      <c r="O51" s="1">
        <f t="shared" si="6"/>
        <v>209.13</v>
      </c>
      <c r="P51" s="30">
        <f t="shared" si="4"/>
        <v>180.33</v>
      </c>
      <c r="Q51" s="32" t="e">
        <f>ROUND(#REF!*80%,2)</f>
        <v>#REF!</v>
      </c>
      <c r="R51" s="1" t="e">
        <f t="shared" si="5"/>
        <v>#REF!</v>
      </c>
    </row>
    <row r="52" s="1" customFormat="1" ht="24.75" customHeight="1" spans="1:18">
      <c r="A52" s="12">
        <v>46</v>
      </c>
      <c r="B52" s="21" t="s">
        <v>44</v>
      </c>
      <c r="C52" s="22" t="s">
        <v>79</v>
      </c>
      <c r="D52" s="17">
        <v>1584.8</v>
      </c>
      <c r="E52" s="17">
        <v>1584.8</v>
      </c>
      <c r="F52" s="23">
        <v>1584.8</v>
      </c>
      <c r="G52" s="12" t="s">
        <v>40</v>
      </c>
      <c r="H52" s="15"/>
      <c r="I52" s="28"/>
      <c r="K52" s="5"/>
      <c r="L52" s="1">
        <f t="shared" si="1"/>
        <v>1584.8</v>
      </c>
      <c r="M52" s="31">
        <v>600000</v>
      </c>
      <c r="N52" s="29">
        <v>6.9711</v>
      </c>
      <c r="O52" s="1">
        <f t="shared" si="6"/>
        <v>2509.6</v>
      </c>
      <c r="P52" s="30">
        <f t="shared" si="4"/>
        <v>924.8</v>
      </c>
      <c r="Q52" s="32" t="e">
        <f>ROUND(#REF!*80%,2)</f>
        <v>#REF!</v>
      </c>
      <c r="R52" s="1" t="e">
        <f t="shared" si="5"/>
        <v>#REF!</v>
      </c>
    </row>
    <row r="53" s="1" customFormat="1" ht="24.75" customHeight="1" spans="1:18">
      <c r="A53" s="12">
        <v>47</v>
      </c>
      <c r="B53" s="21" t="s">
        <v>44</v>
      </c>
      <c r="C53" s="22" t="s">
        <v>80</v>
      </c>
      <c r="D53" s="17">
        <v>880.8</v>
      </c>
      <c r="E53" s="17">
        <v>880.8</v>
      </c>
      <c r="F53" s="23">
        <v>880.8</v>
      </c>
      <c r="G53" s="12" t="s">
        <v>40</v>
      </c>
      <c r="H53" s="15"/>
      <c r="I53" s="28"/>
      <c r="K53" s="5"/>
      <c r="L53" s="1">
        <f t="shared" si="1"/>
        <v>880.8</v>
      </c>
      <c r="M53" s="5">
        <v>350000</v>
      </c>
      <c r="N53" s="29">
        <v>6.9711</v>
      </c>
      <c r="O53" s="1">
        <f t="shared" si="6"/>
        <v>1463.93</v>
      </c>
      <c r="P53" s="30">
        <f t="shared" si="4"/>
        <v>583.13</v>
      </c>
      <c r="Q53" s="32" t="e">
        <f>ROUND(#REF!*80%,2)</f>
        <v>#REF!</v>
      </c>
      <c r="R53" s="1" t="e">
        <f t="shared" si="5"/>
        <v>#REF!</v>
      </c>
    </row>
    <row r="54" s="1" customFormat="1" ht="24.75" customHeight="1" spans="1:18">
      <c r="A54" s="12">
        <v>48</v>
      </c>
      <c r="B54" s="21" t="s">
        <v>44</v>
      </c>
      <c r="C54" s="22" t="s">
        <v>81</v>
      </c>
      <c r="D54" s="17">
        <v>87.2</v>
      </c>
      <c r="E54" s="17">
        <v>87.2</v>
      </c>
      <c r="F54" s="23">
        <v>87.2</v>
      </c>
      <c r="G54" s="12" t="s">
        <v>40</v>
      </c>
      <c r="H54" s="15"/>
      <c r="I54" s="28"/>
      <c r="K54" s="5"/>
      <c r="L54" s="1">
        <f t="shared" si="1"/>
        <v>87.2</v>
      </c>
      <c r="M54" s="5">
        <v>50000</v>
      </c>
      <c r="N54" s="29">
        <v>6.9711</v>
      </c>
      <c r="O54" s="1">
        <f t="shared" si="6"/>
        <v>209.13</v>
      </c>
      <c r="P54" s="30">
        <f t="shared" si="4"/>
        <v>121.93</v>
      </c>
      <c r="Q54" s="32" t="e">
        <f>ROUND(#REF!*80%,2)</f>
        <v>#REF!</v>
      </c>
      <c r="R54" s="1" t="e">
        <f t="shared" si="5"/>
        <v>#REF!</v>
      </c>
    </row>
    <row r="55" s="1" customFormat="1" ht="24.75" customHeight="1" spans="1:18">
      <c r="A55" s="12">
        <v>49</v>
      </c>
      <c r="B55" s="21" t="s">
        <v>44</v>
      </c>
      <c r="C55" s="22" t="s">
        <v>82</v>
      </c>
      <c r="D55" s="17">
        <v>5247.2</v>
      </c>
      <c r="E55" s="17">
        <v>5247.2</v>
      </c>
      <c r="F55" s="23">
        <v>5247.2</v>
      </c>
      <c r="G55" s="12" t="s">
        <v>40</v>
      </c>
      <c r="H55" s="15"/>
      <c r="I55" s="28"/>
      <c r="K55" s="5"/>
      <c r="L55" s="1">
        <f t="shared" si="1"/>
        <v>5247.2</v>
      </c>
      <c r="M55" s="5">
        <v>1900000</v>
      </c>
      <c r="N55" s="29">
        <v>6.9711</v>
      </c>
      <c r="O55" s="1">
        <f t="shared" si="6"/>
        <v>7947.05</v>
      </c>
      <c r="P55" s="30">
        <f t="shared" si="4"/>
        <v>2699.85</v>
      </c>
      <c r="Q55" s="32" t="e">
        <f>ROUND(#REF!*80%,2)</f>
        <v>#REF!</v>
      </c>
      <c r="R55" s="1" t="e">
        <f t="shared" si="5"/>
        <v>#REF!</v>
      </c>
    </row>
    <row r="56" s="1" customFormat="1" ht="24.75" customHeight="1" spans="1:18">
      <c r="A56" s="12">
        <v>50</v>
      </c>
      <c r="B56" s="21" t="s">
        <v>42</v>
      </c>
      <c r="C56" s="22" t="s">
        <v>83</v>
      </c>
      <c r="D56" s="17">
        <v>3791.2</v>
      </c>
      <c r="E56" s="17">
        <v>3791.2</v>
      </c>
      <c r="F56" s="23">
        <v>3791.2</v>
      </c>
      <c r="G56" s="12" t="s">
        <v>40</v>
      </c>
      <c r="H56" s="15"/>
      <c r="I56" s="28"/>
      <c r="K56" s="5"/>
      <c r="L56" s="1">
        <f t="shared" si="1"/>
        <v>3791.2</v>
      </c>
      <c r="M56" s="5">
        <v>1400000</v>
      </c>
      <c r="N56" s="29">
        <v>6.9711</v>
      </c>
      <c r="O56" s="1">
        <f t="shared" si="6"/>
        <v>5855.72</v>
      </c>
      <c r="P56" s="30">
        <f t="shared" si="4"/>
        <v>2064.52</v>
      </c>
      <c r="Q56" s="32" t="e">
        <f>ROUND(#REF!*80%,2)</f>
        <v>#REF!</v>
      </c>
      <c r="R56" s="1" t="e">
        <f t="shared" si="5"/>
        <v>#REF!</v>
      </c>
    </row>
    <row r="57" s="1" customFormat="1" ht="24.75" customHeight="1" spans="1:18">
      <c r="A57" s="12">
        <v>51</v>
      </c>
      <c r="B57" s="21" t="s">
        <v>44</v>
      </c>
      <c r="C57" s="22" t="s">
        <v>84</v>
      </c>
      <c r="D57" s="17">
        <v>1499.2</v>
      </c>
      <c r="E57" s="17">
        <v>1499.2</v>
      </c>
      <c r="F57" s="23">
        <v>1499.2</v>
      </c>
      <c r="G57" s="12" t="s">
        <v>40</v>
      </c>
      <c r="H57" s="15"/>
      <c r="I57" s="28"/>
      <c r="K57" s="5"/>
      <c r="L57" s="1">
        <f t="shared" si="1"/>
        <v>1499.2</v>
      </c>
      <c r="M57" s="5">
        <v>550000</v>
      </c>
      <c r="N57" s="29">
        <v>6.9711</v>
      </c>
      <c r="O57" s="1">
        <f t="shared" si="6"/>
        <v>2300.46</v>
      </c>
      <c r="P57" s="30">
        <f t="shared" si="4"/>
        <v>801.26</v>
      </c>
      <c r="Q57" s="32" t="e">
        <f>ROUND(#REF!*80%,2)</f>
        <v>#REF!</v>
      </c>
      <c r="R57" s="1" t="e">
        <f t="shared" si="5"/>
        <v>#REF!</v>
      </c>
    </row>
    <row r="58" s="1" customFormat="1" ht="24.75" customHeight="1" spans="1:18">
      <c r="A58" s="12">
        <v>52</v>
      </c>
      <c r="B58" s="21" t="s">
        <v>44</v>
      </c>
      <c r="C58" s="22" t="s">
        <v>85</v>
      </c>
      <c r="D58" s="17">
        <v>1765.6</v>
      </c>
      <c r="E58" s="17">
        <v>1765.6</v>
      </c>
      <c r="F58" s="23">
        <v>1765.6</v>
      </c>
      <c r="G58" s="12" t="s">
        <v>40</v>
      </c>
      <c r="H58" s="15"/>
      <c r="I58" s="28"/>
      <c r="K58" s="5"/>
      <c r="L58" s="1">
        <f t="shared" si="1"/>
        <v>1765.6</v>
      </c>
      <c r="M58" s="5">
        <v>650000</v>
      </c>
      <c r="N58" s="29">
        <v>6.9711</v>
      </c>
      <c r="O58" s="1">
        <f t="shared" si="6"/>
        <v>2718.73</v>
      </c>
      <c r="P58" s="30">
        <f t="shared" si="4"/>
        <v>953.13</v>
      </c>
      <c r="Q58" s="32" t="e">
        <f>ROUND(#REF!*80%,2)</f>
        <v>#REF!</v>
      </c>
      <c r="R58" s="1" t="e">
        <f t="shared" si="5"/>
        <v>#REF!</v>
      </c>
    </row>
    <row r="59" s="1" customFormat="1" ht="24.75" customHeight="1" spans="1:18">
      <c r="A59" s="12">
        <v>53</v>
      </c>
      <c r="B59" s="21" t="s">
        <v>44</v>
      </c>
      <c r="C59" s="22" t="s">
        <v>86</v>
      </c>
      <c r="D59" s="17">
        <v>151.2</v>
      </c>
      <c r="E59" s="17">
        <v>151.2</v>
      </c>
      <c r="F59" s="23">
        <v>151.2</v>
      </c>
      <c r="G59" s="12" t="s">
        <v>40</v>
      </c>
      <c r="H59" s="15"/>
      <c r="I59" s="28"/>
      <c r="K59" s="5"/>
      <c r="L59" s="1">
        <f t="shared" si="1"/>
        <v>151.2</v>
      </c>
      <c r="M59" s="5">
        <v>100000</v>
      </c>
      <c r="N59" s="29">
        <v>6.9711</v>
      </c>
      <c r="O59" s="1">
        <f t="shared" si="6"/>
        <v>418.27</v>
      </c>
      <c r="P59" s="30">
        <f t="shared" si="4"/>
        <v>267.07</v>
      </c>
      <c r="Q59" s="32" t="e">
        <f>ROUND(#REF!*80%,2)</f>
        <v>#REF!</v>
      </c>
      <c r="R59" s="1" t="e">
        <f t="shared" si="5"/>
        <v>#REF!</v>
      </c>
    </row>
    <row r="60" s="1" customFormat="1" ht="24.75" customHeight="1" spans="1:18">
      <c r="A60" s="12">
        <v>54</v>
      </c>
      <c r="B60" s="12" t="s">
        <v>65</v>
      </c>
      <c r="C60" s="22" t="s">
        <v>87</v>
      </c>
      <c r="D60" s="17">
        <v>2093.6</v>
      </c>
      <c r="E60" s="17">
        <v>2093.6</v>
      </c>
      <c r="F60" s="23">
        <v>2093.6</v>
      </c>
      <c r="G60" s="12" t="s">
        <v>40</v>
      </c>
      <c r="H60" s="15"/>
      <c r="I60" s="28"/>
      <c r="K60" s="5"/>
      <c r="L60" s="1">
        <f t="shared" si="1"/>
        <v>2093.6</v>
      </c>
      <c r="M60" s="5">
        <v>750000</v>
      </c>
      <c r="N60" s="29">
        <v>6.9711</v>
      </c>
      <c r="O60" s="1">
        <f t="shared" si="6"/>
        <v>3137</v>
      </c>
      <c r="P60" s="30">
        <f t="shared" si="4"/>
        <v>1043.4</v>
      </c>
      <c r="Q60" s="32" t="e">
        <f>ROUND(#REF!*80%,2)</f>
        <v>#REF!</v>
      </c>
      <c r="R60" s="1" t="e">
        <f t="shared" si="5"/>
        <v>#REF!</v>
      </c>
    </row>
    <row r="61" s="1" customFormat="1" ht="24.75" customHeight="1" spans="1:18">
      <c r="A61" s="12">
        <v>55</v>
      </c>
      <c r="B61" s="12" t="s">
        <v>65</v>
      </c>
      <c r="C61" s="22" t="s">
        <v>88</v>
      </c>
      <c r="D61" s="17">
        <v>6401.6</v>
      </c>
      <c r="E61" s="17">
        <v>6401.6</v>
      </c>
      <c r="F61" s="23">
        <v>6401.6</v>
      </c>
      <c r="G61" s="12" t="s">
        <v>40</v>
      </c>
      <c r="H61" s="15"/>
      <c r="I61" s="28"/>
      <c r="K61" s="5"/>
      <c r="L61" s="1">
        <f t="shared" si="1"/>
        <v>6401.6</v>
      </c>
      <c r="M61" s="5">
        <v>2300000</v>
      </c>
      <c r="N61" s="29">
        <v>6.9711</v>
      </c>
      <c r="O61" s="1">
        <f t="shared" si="6"/>
        <v>9620.12</v>
      </c>
      <c r="P61" s="30">
        <f t="shared" si="4"/>
        <v>3218.52</v>
      </c>
      <c r="Q61" s="32" t="e">
        <f>ROUND(#REF!*80%,2)</f>
        <v>#REF!</v>
      </c>
      <c r="R61" s="1" t="e">
        <f t="shared" si="5"/>
        <v>#REF!</v>
      </c>
    </row>
    <row r="62" s="1" customFormat="1" ht="24.75" customHeight="1" spans="1:18">
      <c r="A62" s="12">
        <v>56</v>
      </c>
      <c r="B62" s="21" t="s">
        <v>44</v>
      </c>
      <c r="C62" s="22" t="s">
        <v>89</v>
      </c>
      <c r="D62" s="17">
        <v>693.6</v>
      </c>
      <c r="E62" s="17">
        <v>693.6</v>
      </c>
      <c r="F62" s="23">
        <v>693.6</v>
      </c>
      <c r="G62" s="12" t="s">
        <v>40</v>
      </c>
      <c r="H62" s="15"/>
      <c r="I62" s="28"/>
      <c r="K62" s="5"/>
      <c r="L62" s="1">
        <f t="shared" si="1"/>
        <v>693.6</v>
      </c>
      <c r="M62" s="5">
        <v>250000</v>
      </c>
      <c r="N62" s="29">
        <v>6.9711</v>
      </c>
      <c r="O62" s="1">
        <f t="shared" si="6"/>
        <v>1045.67</v>
      </c>
      <c r="P62" s="30">
        <f t="shared" si="4"/>
        <v>352.07</v>
      </c>
      <c r="Q62" s="32" t="e">
        <f>ROUND(#REF!*80%,2)</f>
        <v>#REF!</v>
      </c>
      <c r="R62" s="1" t="e">
        <f t="shared" si="5"/>
        <v>#REF!</v>
      </c>
    </row>
    <row r="63" s="1" customFormat="1" ht="24.75" customHeight="1" spans="1:18">
      <c r="A63" s="12">
        <v>57</v>
      </c>
      <c r="B63" s="21" t="s">
        <v>44</v>
      </c>
      <c r="C63" s="22" t="s">
        <v>90</v>
      </c>
      <c r="D63" s="17">
        <v>3934.4</v>
      </c>
      <c r="E63" s="17">
        <v>3934.4</v>
      </c>
      <c r="F63" s="23">
        <v>3934.4</v>
      </c>
      <c r="G63" s="12" t="s">
        <v>40</v>
      </c>
      <c r="H63" s="15"/>
      <c r="I63" s="28"/>
      <c r="K63" s="5"/>
      <c r="L63" s="1">
        <f t="shared" si="1"/>
        <v>3934.4</v>
      </c>
      <c r="M63" s="5">
        <v>1450000</v>
      </c>
      <c r="N63" s="29">
        <v>6.9711</v>
      </c>
      <c r="O63" s="1">
        <f t="shared" si="6"/>
        <v>6064.86</v>
      </c>
      <c r="P63" s="30">
        <f t="shared" si="4"/>
        <v>2130.46</v>
      </c>
      <c r="Q63" s="32" t="e">
        <f>ROUND(#REF!*80%,2)</f>
        <v>#REF!</v>
      </c>
      <c r="R63" s="1" t="e">
        <f t="shared" si="5"/>
        <v>#REF!</v>
      </c>
    </row>
    <row r="64" s="1" customFormat="1" ht="24.75" customHeight="1" spans="1:18">
      <c r="A64" s="12">
        <v>58</v>
      </c>
      <c r="B64" s="21" t="s">
        <v>44</v>
      </c>
      <c r="C64" s="22" t="s">
        <v>91</v>
      </c>
      <c r="D64" s="17">
        <v>172.8</v>
      </c>
      <c r="E64" s="17">
        <v>172.8</v>
      </c>
      <c r="F64" s="23">
        <v>172.8</v>
      </c>
      <c r="G64" s="12" t="s">
        <v>40</v>
      </c>
      <c r="H64" s="15"/>
      <c r="I64" s="28"/>
      <c r="K64" s="5"/>
      <c r="L64" s="1">
        <f t="shared" si="1"/>
        <v>172.8</v>
      </c>
      <c r="M64" s="5">
        <v>100000</v>
      </c>
      <c r="N64" s="29">
        <v>6.9711</v>
      </c>
      <c r="O64" s="1">
        <f t="shared" si="6"/>
        <v>418.27</v>
      </c>
      <c r="P64" s="30">
        <f t="shared" si="4"/>
        <v>245.47</v>
      </c>
      <c r="Q64" s="32" t="e">
        <f>ROUND(#REF!*80%,2)</f>
        <v>#REF!</v>
      </c>
      <c r="R64" s="1" t="e">
        <f t="shared" si="5"/>
        <v>#REF!</v>
      </c>
    </row>
    <row r="65" s="1" customFormat="1" ht="24.75" customHeight="1" spans="1:18">
      <c r="A65" s="12">
        <v>59</v>
      </c>
      <c r="B65" s="21" t="s">
        <v>42</v>
      </c>
      <c r="C65" s="22" t="s">
        <v>92</v>
      </c>
      <c r="D65" s="17">
        <v>3114.4</v>
      </c>
      <c r="E65" s="17">
        <v>3114.4</v>
      </c>
      <c r="F65" s="23">
        <v>3114.4</v>
      </c>
      <c r="G65" s="12" t="s">
        <v>40</v>
      </c>
      <c r="H65" s="15"/>
      <c r="I65" s="28"/>
      <c r="K65" s="5"/>
      <c r="L65" s="1">
        <f t="shared" si="1"/>
        <v>3114.4</v>
      </c>
      <c r="M65" s="5">
        <v>1100000</v>
      </c>
      <c r="N65" s="29">
        <v>6.9711</v>
      </c>
      <c r="O65" s="1">
        <f t="shared" si="6"/>
        <v>4600.93</v>
      </c>
      <c r="P65" s="30">
        <f t="shared" si="4"/>
        <v>1486.53</v>
      </c>
      <c r="Q65" s="32" t="e">
        <f>ROUND(#REF!*80%,2)</f>
        <v>#REF!</v>
      </c>
      <c r="R65" s="1" t="e">
        <f t="shared" si="5"/>
        <v>#REF!</v>
      </c>
    </row>
    <row r="66" s="1" customFormat="1" ht="24.75" customHeight="1" spans="1:18">
      <c r="A66" s="12">
        <v>60</v>
      </c>
      <c r="B66" s="21" t="s">
        <v>42</v>
      </c>
      <c r="C66" s="22" t="s">
        <v>93</v>
      </c>
      <c r="D66" s="17">
        <v>2478.4</v>
      </c>
      <c r="E66" s="17">
        <v>2478.4</v>
      </c>
      <c r="F66" s="23">
        <v>2478.4</v>
      </c>
      <c r="G66" s="12" t="s">
        <v>40</v>
      </c>
      <c r="H66" s="15"/>
      <c r="I66" s="28"/>
      <c r="K66" s="5"/>
      <c r="L66" s="1">
        <f t="shared" si="1"/>
        <v>2478.4</v>
      </c>
      <c r="M66" s="5">
        <v>950000</v>
      </c>
      <c r="N66" s="29">
        <v>6.9711</v>
      </c>
      <c r="O66" s="1">
        <f t="shared" si="6"/>
        <v>3973.53</v>
      </c>
      <c r="P66" s="30">
        <f t="shared" si="4"/>
        <v>1495.13</v>
      </c>
      <c r="Q66" s="32" t="e">
        <f>ROUND(#REF!*80%,2)</f>
        <v>#REF!</v>
      </c>
      <c r="R66" s="1" t="e">
        <f t="shared" si="5"/>
        <v>#REF!</v>
      </c>
    </row>
    <row r="67" s="1" customFormat="1" ht="24.75" customHeight="1" spans="1:18">
      <c r="A67" s="12">
        <v>61</v>
      </c>
      <c r="B67" s="21" t="s">
        <v>94</v>
      </c>
      <c r="C67" s="22" t="s">
        <v>95</v>
      </c>
      <c r="D67" s="17">
        <v>430.4</v>
      </c>
      <c r="E67" s="17">
        <v>430.4</v>
      </c>
      <c r="F67" s="23">
        <v>430.4</v>
      </c>
      <c r="G67" s="12" t="s">
        <v>40</v>
      </c>
      <c r="H67" s="15"/>
      <c r="I67" s="28"/>
      <c r="K67" s="5"/>
      <c r="L67" s="1">
        <f t="shared" si="1"/>
        <v>430.4</v>
      </c>
      <c r="M67" s="5">
        <v>200000</v>
      </c>
      <c r="N67" s="29">
        <v>6.9711</v>
      </c>
      <c r="O67" s="1">
        <f t="shared" si="6"/>
        <v>836.53</v>
      </c>
      <c r="P67" s="30">
        <f t="shared" si="4"/>
        <v>406.13</v>
      </c>
      <c r="Q67" s="32" t="e">
        <f>ROUND(#REF!*80%,2)</f>
        <v>#REF!</v>
      </c>
      <c r="R67" s="1" t="e">
        <f t="shared" si="5"/>
        <v>#REF!</v>
      </c>
    </row>
    <row r="68" s="1" customFormat="1" ht="24.75" customHeight="1" spans="1:18">
      <c r="A68" s="12">
        <v>62</v>
      </c>
      <c r="B68" s="21" t="s">
        <v>56</v>
      </c>
      <c r="C68" s="22" t="s">
        <v>96</v>
      </c>
      <c r="D68" s="17">
        <v>5184.8</v>
      </c>
      <c r="E68" s="17">
        <v>5184.8</v>
      </c>
      <c r="F68" s="23">
        <v>5184.8</v>
      </c>
      <c r="G68" s="12" t="s">
        <v>40</v>
      </c>
      <c r="H68" s="15"/>
      <c r="I68" s="28"/>
      <c r="K68" s="5"/>
      <c r="L68" s="1">
        <f t="shared" si="1"/>
        <v>5184.8</v>
      </c>
      <c r="M68" s="5">
        <v>1850000</v>
      </c>
      <c r="N68" s="29">
        <v>6.9711</v>
      </c>
      <c r="O68" s="1">
        <f t="shared" si="6"/>
        <v>7737.92</v>
      </c>
      <c r="P68" s="30">
        <f t="shared" si="4"/>
        <v>2553.12</v>
      </c>
      <c r="Q68" s="32" t="e">
        <f>ROUND(#REF!*80%,2)</f>
        <v>#REF!</v>
      </c>
      <c r="R68" s="1" t="e">
        <f t="shared" si="5"/>
        <v>#REF!</v>
      </c>
    </row>
    <row r="69" s="1" customFormat="1" ht="24.75" customHeight="1" spans="1:18">
      <c r="A69" s="12">
        <v>63</v>
      </c>
      <c r="B69" s="21" t="s">
        <v>42</v>
      </c>
      <c r="C69" s="22" t="s">
        <v>97</v>
      </c>
      <c r="D69" s="17">
        <v>4551.2</v>
      </c>
      <c r="E69" s="17">
        <v>4551.2</v>
      </c>
      <c r="F69" s="23">
        <v>4551.2</v>
      </c>
      <c r="G69" s="12" t="s">
        <v>40</v>
      </c>
      <c r="H69" s="15"/>
      <c r="I69" s="28"/>
      <c r="K69" s="5"/>
      <c r="L69" s="1">
        <f t="shared" si="1"/>
        <v>4551.2</v>
      </c>
      <c r="M69" s="5">
        <v>1650000</v>
      </c>
      <c r="N69" s="29">
        <v>6.9711</v>
      </c>
      <c r="O69" s="1">
        <f t="shared" si="6"/>
        <v>6901.39</v>
      </c>
      <c r="P69" s="30">
        <f t="shared" si="4"/>
        <v>2350.19</v>
      </c>
      <c r="Q69" s="32" t="e">
        <f>ROUND(#REF!*80%,2)</f>
        <v>#REF!</v>
      </c>
      <c r="R69" s="1" t="e">
        <f t="shared" si="5"/>
        <v>#REF!</v>
      </c>
    </row>
    <row r="70" s="1" customFormat="1" ht="24.75" customHeight="1" spans="1:20">
      <c r="A70" s="18" t="s">
        <v>98</v>
      </c>
      <c r="B70" s="18"/>
      <c r="C70" s="18"/>
      <c r="D70" s="33">
        <v>134777.52</v>
      </c>
      <c r="E70" s="33">
        <f>SUM(E18:E69)</f>
        <v>134777.53</v>
      </c>
      <c r="F70" s="34">
        <f>SUM(F18:F69)</f>
        <v>134777.53</v>
      </c>
      <c r="G70" s="35"/>
      <c r="H70" s="36"/>
      <c r="I70" s="27"/>
      <c r="K70" s="5"/>
      <c r="L70" s="1">
        <f>E70-K70</f>
        <v>134777.53</v>
      </c>
      <c r="M70" s="5"/>
      <c r="N70" s="29"/>
      <c r="T70" s="32"/>
    </row>
    <row r="71" s="1" customFormat="1" ht="24.75" customHeight="1" spans="1:20">
      <c r="A71" s="37"/>
      <c r="B71" s="38" t="s">
        <v>99</v>
      </c>
      <c r="C71" s="39"/>
      <c r="D71" s="33"/>
      <c r="E71" s="33"/>
      <c r="F71" s="34">
        <v>9000</v>
      </c>
      <c r="G71" s="35" t="s">
        <v>100</v>
      </c>
      <c r="H71" s="40"/>
      <c r="I71" s="27"/>
      <c r="K71" s="5"/>
      <c r="M71" s="5"/>
      <c r="N71" s="29"/>
      <c r="T71" s="32"/>
    </row>
    <row r="72" s="1" customFormat="1" ht="24.75" customHeight="1" spans="1:20">
      <c r="A72" s="41" t="s">
        <v>101</v>
      </c>
      <c r="B72" s="42"/>
      <c r="C72" s="43"/>
      <c r="D72" s="19">
        <f>D17+D70</f>
        <v>1110522.29</v>
      </c>
      <c r="E72" s="19">
        <f>E17+E70</f>
        <v>1110522.3</v>
      </c>
      <c r="F72" s="44">
        <f>SUM(F17+F70+F71)</f>
        <v>899999.72675</v>
      </c>
      <c r="G72" s="45"/>
      <c r="H72" s="36"/>
      <c r="I72" s="27"/>
      <c r="K72" s="5"/>
      <c r="L72" s="1">
        <f>E72-K72</f>
        <v>1110522.3</v>
      </c>
      <c r="M72" s="5"/>
      <c r="N72" s="5"/>
      <c r="T72" s="32"/>
    </row>
    <row r="73" s="1" customFormat="1" spans="1:14">
      <c r="A73" s="46"/>
      <c r="B73" s="2"/>
      <c r="C73" s="46"/>
      <c r="D73" s="2"/>
      <c r="E73" s="2"/>
      <c r="F73" s="2"/>
      <c r="G73" s="46"/>
      <c r="H73" s="46"/>
      <c r="I73" s="46"/>
      <c r="K73" s="5"/>
      <c r="M73" s="5"/>
      <c r="N73" s="5"/>
    </row>
    <row r="74" s="1" customFormat="1" spans="1:14">
      <c r="A74" s="47"/>
      <c r="B74" s="48"/>
      <c r="C74" s="48"/>
      <c r="D74" s="48"/>
      <c r="E74" s="48"/>
      <c r="F74" s="48"/>
      <c r="G74" s="48"/>
      <c r="H74" s="48"/>
      <c r="I74" s="50"/>
      <c r="K74" s="5"/>
      <c r="M74" s="5"/>
      <c r="N74" s="5"/>
    </row>
    <row r="75" s="1" customFormat="1" spans="1:14">
      <c r="A75" s="48"/>
      <c r="B75" s="48"/>
      <c r="C75" s="48"/>
      <c r="D75" s="48"/>
      <c r="E75" s="48"/>
      <c r="F75" s="48"/>
      <c r="G75" s="48"/>
      <c r="H75" s="48"/>
      <c r="I75" s="2"/>
      <c r="K75" s="5"/>
      <c r="M75" s="5"/>
      <c r="N75" s="5"/>
    </row>
    <row r="76" s="1" customFormat="1" ht="80" customHeight="1" spans="1:14">
      <c r="A76" s="48"/>
      <c r="B76" s="48"/>
      <c r="C76" s="48"/>
      <c r="D76" s="48"/>
      <c r="E76" s="48"/>
      <c r="F76" s="48"/>
      <c r="G76" s="48"/>
      <c r="H76" s="48"/>
      <c r="I76" s="4"/>
      <c r="K76" s="5"/>
      <c r="M76" s="5"/>
      <c r="N76" s="5"/>
    </row>
    <row r="77" s="1" customFormat="1" spans="1:14">
      <c r="A77" s="2"/>
      <c r="B77" s="2"/>
      <c r="C77" s="3"/>
      <c r="D77" s="2"/>
      <c r="E77" s="2"/>
      <c r="F77" s="2"/>
      <c r="H77" s="4"/>
      <c r="I77" s="4"/>
      <c r="K77" s="5"/>
      <c r="M77" s="5"/>
      <c r="N77" s="5"/>
    </row>
    <row r="78" s="1" customFormat="1" spans="1:14">
      <c r="A78" s="2"/>
      <c r="B78" s="2"/>
      <c r="C78" s="3"/>
      <c r="D78" s="2"/>
      <c r="E78" s="2"/>
      <c r="F78" s="2"/>
      <c r="G78" s="32"/>
      <c r="H78" s="49"/>
      <c r="I78" s="4"/>
      <c r="K78" s="5"/>
      <c r="M78" s="5"/>
      <c r="N78" s="5"/>
    </row>
    <row r="79" s="1" customFormat="1" spans="1:14">
      <c r="A79" s="2"/>
      <c r="B79" s="2"/>
      <c r="C79" s="3"/>
      <c r="D79" s="2"/>
      <c r="E79" s="2"/>
      <c r="F79" s="2"/>
      <c r="H79" s="4"/>
      <c r="I79" s="4"/>
      <c r="K79" s="5"/>
      <c r="M79" s="5"/>
      <c r="N79" s="5"/>
    </row>
    <row r="80" s="1" customFormat="1" spans="1:14">
      <c r="A80" s="2"/>
      <c r="B80" s="2"/>
      <c r="C80" s="3"/>
      <c r="D80" s="2"/>
      <c r="E80" s="2"/>
      <c r="F80" s="2"/>
      <c r="H80" s="4"/>
      <c r="I80" s="4"/>
      <c r="K80" s="5"/>
      <c r="M80" s="5"/>
      <c r="N80" s="5"/>
    </row>
    <row r="81" s="1" customFormat="1" spans="1:14">
      <c r="A81" s="2"/>
      <c r="B81" s="2"/>
      <c r="C81" s="3"/>
      <c r="D81" s="2"/>
      <c r="E81" s="2"/>
      <c r="F81" s="2"/>
      <c r="H81" s="4"/>
      <c r="I81" s="4"/>
      <c r="K81" s="5"/>
      <c r="M81" s="5"/>
      <c r="N81" s="5"/>
    </row>
    <row r="82" s="1" customFormat="1" spans="1:14">
      <c r="A82" s="2"/>
      <c r="B82" s="2"/>
      <c r="C82" s="3"/>
      <c r="D82" s="2"/>
      <c r="E82" s="2"/>
      <c r="F82" s="2"/>
      <c r="H82" s="4"/>
      <c r="I82" s="4"/>
      <c r="K82" s="5"/>
      <c r="M82" s="5"/>
      <c r="N82" s="5"/>
    </row>
    <row r="83" s="1" customFormat="1" spans="1:14">
      <c r="A83" s="2"/>
      <c r="B83" s="2"/>
      <c r="C83" s="3"/>
      <c r="D83" s="2"/>
      <c r="E83" s="2"/>
      <c r="F83" s="2"/>
      <c r="H83" s="4"/>
      <c r="I83" s="4"/>
      <c r="K83" s="5"/>
      <c r="M83" s="5"/>
      <c r="N83" s="5"/>
    </row>
    <row r="84" s="1" customFormat="1" spans="1:14">
      <c r="A84" s="2"/>
      <c r="B84" s="2"/>
      <c r="C84" s="3"/>
      <c r="D84" s="2"/>
      <c r="E84" s="2"/>
      <c r="F84" s="2"/>
      <c r="H84" s="4"/>
      <c r="I84" s="4"/>
      <c r="K84" s="5"/>
      <c r="M84" s="5"/>
      <c r="N84" s="5"/>
    </row>
    <row r="85" s="1" customFormat="1" spans="1:14">
      <c r="A85" s="2"/>
      <c r="B85" s="2"/>
      <c r="C85" s="3"/>
      <c r="D85" s="2"/>
      <c r="E85" s="2"/>
      <c r="F85" s="2"/>
      <c r="H85" s="4"/>
      <c r="I85" s="4"/>
      <c r="K85" s="5"/>
      <c r="M85" s="5"/>
      <c r="N85" s="5"/>
    </row>
    <row r="86" s="1" customFormat="1" spans="1:14">
      <c r="A86" s="2"/>
      <c r="B86" s="2"/>
      <c r="C86" s="3"/>
      <c r="D86" s="2"/>
      <c r="E86" s="2"/>
      <c r="F86" s="2"/>
      <c r="H86" s="4"/>
      <c r="I86" s="4"/>
      <c r="K86" s="5"/>
      <c r="M86" s="5"/>
      <c r="N86" s="5"/>
    </row>
    <row r="87" s="1" customFormat="1" spans="1:14">
      <c r="A87" s="2"/>
      <c r="B87" s="2"/>
      <c r="C87" s="3"/>
      <c r="D87" s="2"/>
      <c r="E87" s="2"/>
      <c r="F87" s="2"/>
      <c r="H87" s="4"/>
      <c r="I87" s="4"/>
      <c r="K87" s="5"/>
      <c r="M87" s="5"/>
      <c r="N87" s="5"/>
    </row>
    <row r="88" s="1" customFormat="1" spans="1:14">
      <c r="A88" s="2"/>
      <c r="B88" s="2"/>
      <c r="C88" s="3"/>
      <c r="D88" s="2"/>
      <c r="E88" s="2"/>
      <c r="F88" s="2"/>
      <c r="H88" s="4"/>
      <c r="I88" s="4"/>
      <c r="K88" s="5"/>
      <c r="M88" s="5"/>
      <c r="N88" s="5"/>
    </row>
    <row r="89" s="1" customFormat="1" spans="1:14">
      <c r="A89" s="2"/>
      <c r="B89" s="2"/>
      <c r="C89" s="3"/>
      <c r="D89" s="2"/>
      <c r="E89" s="2"/>
      <c r="F89" s="2"/>
      <c r="H89" s="4"/>
      <c r="I89" s="4"/>
      <c r="K89" s="5"/>
      <c r="M89" s="5"/>
      <c r="N89" s="5"/>
    </row>
    <row r="90" s="1" customFormat="1" spans="1:14">
      <c r="A90" s="2"/>
      <c r="B90" s="2"/>
      <c r="C90" s="3"/>
      <c r="D90" s="2"/>
      <c r="E90" s="2"/>
      <c r="F90" s="2"/>
      <c r="H90" s="4"/>
      <c r="I90" s="4"/>
      <c r="K90" s="5"/>
      <c r="M90" s="5"/>
      <c r="N90" s="5"/>
    </row>
    <row r="91" s="1" customFormat="1" spans="1:14">
      <c r="A91" s="2"/>
      <c r="B91" s="2"/>
      <c r="C91" s="3"/>
      <c r="D91" s="2"/>
      <c r="E91" s="2"/>
      <c r="F91" s="2"/>
      <c r="H91" s="4"/>
      <c r="I91" s="4"/>
      <c r="K91" s="5"/>
      <c r="M91" s="5"/>
      <c r="N91" s="5"/>
    </row>
    <row r="92" s="1" customFormat="1" spans="1:14">
      <c r="A92" s="2"/>
      <c r="B92" s="2"/>
      <c r="C92" s="3"/>
      <c r="D92" s="2"/>
      <c r="E92" s="2"/>
      <c r="F92" s="2"/>
      <c r="H92" s="4"/>
      <c r="I92" s="4"/>
      <c r="K92" s="5"/>
      <c r="M92" s="5"/>
      <c r="N92" s="5"/>
    </row>
    <row r="93" s="1" customFormat="1" spans="1:14">
      <c r="A93" s="2"/>
      <c r="B93" s="2"/>
      <c r="C93" s="3"/>
      <c r="D93" s="2"/>
      <c r="E93" s="2"/>
      <c r="F93" s="2"/>
      <c r="H93" s="4"/>
      <c r="I93" s="4"/>
      <c r="K93" s="5"/>
      <c r="M93" s="5"/>
      <c r="N93" s="5"/>
    </row>
    <row r="94" s="1" customFormat="1" spans="1:14">
      <c r="A94" s="2"/>
      <c r="B94" s="2"/>
      <c r="C94" s="3"/>
      <c r="D94" s="2"/>
      <c r="E94" s="2"/>
      <c r="F94" s="2"/>
      <c r="H94" s="4"/>
      <c r="I94" s="4"/>
      <c r="K94" s="5"/>
      <c r="M94" s="5"/>
      <c r="N94" s="5"/>
    </row>
    <row r="95" s="1" customFormat="1" spans="1:14">
      <c r="A95" s="2"/>
      <c r="B95" s="2"/>
      <c r="C95" s="3"/>
      <c r="D95" s="2"/>
      <c r="E95" s="2"/>
      <c r="F95" s="2"/>
      <c r="H95" s="4"/>
      <c r="I95" s="4"/>
      <c r="K95" s="5"/>
      <c r="M95" s="5"/>
      <c r="N95" s="5"/>
    </row>
    <row r="96" s="1" customFormat="1" spans="1:14">
      <c r="A96" s="2"/>
      <c r="B96" s="2"/>
      <c r="C96" s="3"/>
      <c r="D96" s="2"/>
      <c r="E96" s="2"/>
      <c r="F96" s="2"/>
      <c r="H96" s="4"/>
      <c r="I96" s="4"/>
      <c r="K96" s="5"/>
      <c r="M96" s="5"/>
      <c r="N96" s="5"/>
    </row>
    <row r="97" s="1" customFormat="1" spans="1:14">
      <c r="A97" s="2"/>
      <c r="B97" s="2"/>
      <c r="C97" s="3"/>
      <c r="D97" s="2"/>
      <c r="E97" s="2"/>
      <c r="F97" s="2"/>
      <c r="H97" s="4"/>
      <c r="I97" s="4"/>
      <c r="K97" s="5"/>
      <c r="M97" s="5"/>
      <c r="N97" s="5"/>
    </row>
    <row r="98" s="1" customFormat="1" spans="1:14">
      <c r="A98" s="2"/>
      <c r="B98" s="2"/>
      <c r="C98" s="3"/>
      <c r="D98" s="2"/>
      <c r="E98" s="2"/>
      <c r="F98" s="2"/>
      <c r="H98" s="4"/>
      <c r="I98" s="4"/>
      <c r="K98" s="5"/>
      <c r="M98" s="5"/>
      <c r="N98" s="5"/>
    </row>
    <row r="99" s="1" customFormat="1" spans="1:14">
      <c r="A99" s="2"/>
      <c r="B99" s="2"/>
      <c r="C99" s="3"/>
      <c r="D99" s="2"/>
      <c r="E99" s="2"/>
      <c r="F99" s="2"/>
      <c r="H99" s="4"/>
      <c r="I99" s="4"/>
      <c r="K99" s="5"/>
      <c r="M99" s="5"/>
      <c r="N99" s="5"/>
    </row>
    <row r="100" s="1" customFormat="1" spans="1:14">
      <c r="A100" s="2"/>
      <c r="B100" s="2"/>
      <c r="C100" s="3"/>
      <c r="D100" s="2"/>
      <c r="E100" s="2"/>
      <c r="F100" s="2"/>
      <c r="H100" s="4"/>
      <c r="I100" s="4"/>
      <c r="K100" s="5"/>
      <c r="M100" s="5"/>
      <c r="N100" s="5"/>
    </row>
    <row r="101" s="1" customFormat="1" spans="1:14">
      <c r="A101" s="2"/>
      <c r="B101" s="2"/>
      <c r="C101" s="3"/>
      <c r="D101" s="2"/>
      <c r="E101" s="2"/>
      <c r="F101" s="2"/>
      <c r="H101" s="4"/>
      <c r="I101" s="4"/>
      <c r="K101" s="5"/>
      <c r="M101" s="5"/>
      <c r="N101" s="5"/>
    </row>
    <row r="102" s="1" customFormat="1" spans="1:14">
      <c r="A102" s="2"/>
      <c r="B102" s="2"/>
      <c r="C102" s="3"/>
      <c r="D102" s="2"/>
      <c r="E102" s="2"/>
      <c r="F102" s="2"/>
      <c r="H102" s="4"/>
      <c r="I102" s="4"/>
      <c r="K102" s="5"/>
      <c r="M102" s="5"/>
      <c r="N102" s="5"/>
    </row>
    <row r="103" s="1" customFormat="1" spans="1:14">
      <c r="A103" s="2"/>
      <c r="B103" s="2"/>
      <c r="C103" s="3"/>
      <c r="D103" s="2"/>
      <c r="E103" s="2"/>
      <c r="F103" s="2"/>
      <c r="H103" s="4"/>
      <c r="I103" s="4"/>
      <c r="K103" s="5"/>
      <c r="M103" s="5"/>
      <c r="N103" s="5"/>
    </row>
    <row r="104" s="1" customFormat="1" spans="1:14">
      <c r="A104" s="2"/>
      <c r="B104" s="2"/>
      <c r="C104" s="3"/>
      <c r="D104" s="2"/>
      <c r="E104" s="2"/>
      <c r="F104" s="2"/>
      <c r="H104" s="4"/>
      <c r="I104" s="4"/>
      <c r="K104" s="5"/>
      <c r="M104" s="5"/>
      <c r="N104" s="5"/>
    </row>
    <row r="105" s="1" customFormat="1" spans="1:14">
      <c r="A105" s="2"/>
      <c r="B105" s="2"/>
      <c r="C105" s="3"/>
      <c r="D105" s="2"/>
      <c r="E105" s="2"/>
      <c r="F105" s="2"/>
      <c r="H105" s="4"/>
      <c r="I105" s="4"/>
      <c r="K105" s="5"/>
      <c r="M105" s="5"/>
      <c r="N105" s="5"/>
    </row>
    <row r="106" s="1" customFormat="1" spans="1:14">
      <c r="A106" s="2"/>
      <c r="B106" s="2"/>
      <c r="C106" s="3"/>
      <c r="D106" s="2"/>
      <c r="E106" s="2"/>
      <c r="F106" s="2"/>
      <c r="H106" s="4"/>
      <c r="I106" s="4"/>
      <c r="K106" s="5"/>
      <c r="M106" s="5"/>
      <c r="N106" s="5"/>
    </row>
    <row r="107" s="1" customFormat="1" spans="1:14">
      <c r="A107" s="2"/>
      <c r="B107" s="2"/>
      <c r="C107" s="3"/>
      <c r="D107" s="2"/>
      <c r="E107" s="2"/>
      <c r="F107" s="2"/>
      <c r="H107" s="4"/>
      <c r="I107" s="4"/>
      <c r="K107" s="5"/>
      <c r="M107" s="5"/>
      <c r="N107" s="5"/>
    </row>
    <row r="108" s="1" customFormat="1" spans="1:14">
      <c r="A108" s="2"/>
      <c r="B108" s="2"/>
      <c r="C108" s="3"/>
      <c r="D108" s="2"/>
      <c r="E108" s="2"/>
      <c r="F108" s="2"/>
      <c r="H108" s="4"/>
      <c r="I108" s="4"/>
      <c r="K108" s="5"/>
      <c r="M108" s="5"/>
      <c r="N108" s="5"/>
    </row>
    <row r="109" s="1" customFormat="1" spans="1:14">
      <c r="A109" s="2"/>
      <c r="B109" s="2"/>
      <c r="C109" s="3"/>
      <c r="D109" s="2"/>
      <c r="E109" s="2"/>
      <c r="F109" s="2"/>
      <c r="H109" s="4"/>
      <c r="I109" s="4"/>
      <c r="K109" s="5"/>
      <c r="M109" s="5"/>
      <c r="N109" s="5"/>
    </row>
    <row r="110" s="1" customFormat="1" spans="1:14">
      <c r="A110" s="2"/>
      <c r="B110" s="2"/>
      <c r="C110" s="3"/>
      <c r="D110" s="2"/>
      <c r="E110" s="2"/>
      <c r="F110" s="2"/>
      <c r="H110" s="4"/>
      <c r="I110" s="4"/>
      <c r="K110" s="5"/>
      <c r="M110" s="5"/>
      <c r="N110" s="5"/>
    </row>
    <row r="111" s="1" customFormat="1" spans="1:14">
      <c r="A111" s="2"/>
      <c r="B111" s="2"/>
      <c r="C111" s="3"/>
      <c r="D111" s="2"/>
      <c r="E111" s="2"/>
      <c r="F111" s="2"/>
      <c r="H111" s="4"/>
      <c r="I111" s="4"/>
      <c r="K111" s="5"/>
      <c r="M111" s="5"/>
      <c r="N111" s="5"/>
    </row>
    <row r="112" s="1" customFormat="1" spans="1:14">
      <c r="A112" s="2"/>
      <c r="B112" s="2"/>
      <c r="C112" s="3"/>
      <c r="D112" s="2"/>
      <c r="E112" s="2"/>
      <c r="F112" s="2"/>
      <c r="H112" s="4"/>
      <c r="I112" s="4"/>
      <c r="K112" s="5"/>
      <c r="M112" s="5"/>
      <c r="N112" s="5"/>
    </row>
    <row r="113" s="1" customFormat="1" spans="1:14">
      <c r="A113" s="2"/>
      <c r="B113" s="2"/>
      <c r="C113" s="3"/>
      <c r="D113" s="2"/>
      <c r="E113" s="2"/>
      <c r="F113" s="2"/>
      <c r="H113" s="4"/>
      <c r="I113" s="4"/>
      <c r="K113" s="5"/>
      <c r="M113" s="5"/>
      <c r="N113" s="5"/>
    </row>
    <row r="114" s="1" customFormat="1" spans="1:14">
      <c r="A114" s="2"/>
      <c r="B114" s="2"/>
      <c r="C114" s="3"/>
      <c r="D114" s="2"/>
      <c r="E114" s="2"/>
      <c r="F114" s="2"/>
      <c r="H114" s="4"/>
      <c r="I114" s="4"/>
      <c r="K114" s="5"/>
      <c r="M114" s="5"/>
      <c r="N114" s="5"/>
    </row>
    <row r="115" s="1" customFormat="1" spans="1:14">
      <c r="A115" s="2"/>
      <c r="B115" s="2"/>
      <c r="C115" s="3"/>
      <c r="D115" s="2"/>
      <c r="E115" s="2"/>
      <c r="F115" s="2"/>
      <c r="H115" s="4"/>
      <c r="I115" s="4"/>
      <c r="K115" s="5"/>
      <c r="M115" s="5"/>
      <c r="N115" s="5"/>
    </row>
    <row r="116" s="1" customFormat="1" spans="1:14">
      <c r="A116" s="2"/>
      <c r="B116" s="2"/>
      <c r="C116" s="3"/>
      <c r="D116" s="2"/>
      <c r="E116" s="2"/>
      <c r="F116" s="2"/>
      <c r="H116" s="4"/>
      <c r="I116" s="4"/>
      <c r="K116" s="5"/>
      <c r="M116" s="5"/>
      <c r="N116" s="5"/>
    </row>
    <row r="117" s="1" customFormat="1" spans="1:14">
      <c r="A117" s="2"/>
      <c r="B117" s="2"/>
      <c r="C117" s="3"/>
      <c r="D117" s="2"/>
      <c r="E117" s="2"/>
      <c r="F117" s="2"/>
      <c r="H117" s="4"/>
      <c r="I117" s="4"/>
      <c r="K117" s="5"/>
      <c r="M117" s="5"/>
      <c r="N117" s="5"/>
    </row>
    <row r="118" s="1" customFormat="1" spans="1:14">
      <c r="A118" s="2"/>
      <c r="B118" s="2"/>
      <c r="C118" s="3"/>
      <c r="D118" s="2"/>
      <c r="E118" s="2"/>
      <c r="F118" s="2"/>
      <c r="H118" s="4"/>
      <c r="I118" s="4"/>
      <c r="K118" s="5"/>
      <c r="M118" s="5"/>
      <c r="N118" s="5"/>
    </row>
    <row r="119" s="1" customFormat="1" spans="1:14">
      <c r="A119" s="2"/>
      <c r="B119" s="2"/>
      <c r="C119" s="3"/>
      <c r="D119" s="2"/>
      <c r="E119" s="2"/>
      <c r="F119" s="2"/>
      <c r="H119" s="4"/>
      <c r="I119" s="4"/>
      <c r="K119" s="5"/>
      <c r="M119" s="5"/>
      <c r="N119" s="5"/>
    </row>
    <row r="120" s="1" customFormat="1" spans="1:14">
      <c r="A120" s="2"/>
      <c r="B120" s="2"/>
      <c r="C120" s="3"/>
      <c r="D120" s="2"/>
      <c r="E120" s="2"/>
      <c r="F120" s="2"/>
      <c r="H120" s="4"/>
      <c r="I120" s="4"/>
      <c r="K120" s="5"/>
      <c r="M120" s="5"/>
      <c r="N120" s="5"/>
    </row>
    <row r="121" s="1" customFormat="1" spans="1:14">
      <c r="A121" s="2"/>
      <c r="B121" s="2"/>
      <c r="C121" s="3"/>
      <c r="D121" s="2"/>
      <c r="E121" s="2"/>
      <c r="F121" s="2"/>
      <c r="H121" s="4"/>
      <c r="I121" s="4"/>
      <c r="K121" s="5"/>
      <c r="M121" s="5"/>
      <c r="N121" s="5"/>
    </row>
    <row r="122" s="1" customFormat="1" spans="1:14">
      <c r="A122" s="2"/>
      <c r="B122" s="2"/>
      <c r="C122" s="3"/>
      <c r="D122" s="2"/>
      <c r="E122" s="2"/>
      <c r="F122" s="2"/>
      <c r="H122" s="4"/>
      <c r="I122" s="4"/>
      <c r="K122" s="5"/>
      <c r="M122" s="5"/>
      <c r="N122" s="5"/>
    </row>
    <row r="123" s="1" customFormat="1" spans="1:14">
      <c r="A123" s="2"/>
      <c r="B123" s="2"/>
      <c r="C123" s="3"/>
      <c r="D123" s="2"/>
      <c r="E123" s="2"/>
      <c r="F123" s="2"/>
      <c r="H123" s="4"/>
      <c r="I123" s="4"/>
      <c r="K123" s="5"/>
      <c r="M123" s="5"/>
      <c r="N123" s="5"/>
    </row>
    <row r="124" s="1" customFormat="1" spans="1:14">
      <c r="A124" s="2"/>
      <c r="B124" s="2"/>
      <c r="C124" s="3"/>
      <c r="D124" s="2"/>
      <c r="E124" s="2"/>
      <c r="F124" s="2"/>
      <c r="H124" s="4"/>
      <c r="I124" s="4"/>
      <c r="K124" s="5"/>
      <c r="M124" s="5"/>
      <c r="N124" s="5"/>
    </row>
    <row r="125" s="1" customFormat="1" spans="1:14">
      <c r="A125" s="2"/>
      <c r="B125" s="2"/>
      <c r="C125" s="3"/>
      <c r="D125" s="2"/>
      <c r="E125" s="2"/>
      <c r="F125" s="2"/>
      <c r="H125" s="4"/>
      <c r="I125" s="4"/>
      <c r="K125" s="5"/>
      <c r="M125" s="5"/>
      <c r="N125" s="5"/>
    </row>
    <row r="126" s="1" customFormat="1" spans="1:14">
      <c r="A126" s="2"/>
      <c r="B126" s="2"/>
      <c r="C126" s="3"/>
      <c r="D126" s="2"/>
      <c r="E126" s="2"/>
      <c r="F126" s="2"/>
      <c r="H126" s="4"/>
      <c r="I126" s="4"/>
      <c r="K126" s="5"/>
      <c r="M126" s="5"/>
      <c r="N126" s="5"/>
    </row>
    <row r="127" s="1" customFormat="1" spans="1:14">
      <c r="A127" s="2"/>
      <c r="B127" s="2"/>
      <c r="C127" s="3"/>
      <c r="D127" s="2"/>
      <c r="E127" s="2"/>
      <c r="F127" s="2"/>
      <c r="H127" s="4"/>
      <c r="I127" s="4"/>
      <c r="K127" s="5"/>
      <c r="M127" s="5"/>
      <c r="N127" s="5"/>
    </row>
    <row r="128" s="1" customFormat="1" spans="1:14">
      <c r="A128" s="2"/>
      <c r="B128" s="2"/>
      <c r="C128" s="3"/>
      <c r="D128" s="2"/>
      <c r="E128" s="2"/>
      <c r="F128" s="2"/>
      <c r="H128" s="4"/>
      <c r="I128" s="4"/>
      <c r="K128" s="5"/>
      <c r="M128" s="5"/>
      <c r="N128" s="5"/>
    </row>
    <row r="129" s="1" customFormat="1" spans="1:14">
      <c r="A129" s="2"/>
      <c r="B129" s="2"/>
      <c r="C129" s="3"/>
      <c r="D129" s="2"/>
      <c r="E129" s="2"/>
      <c r="F129" s="2"/>
      <c r="H129" s="4"/>
      <c r="I129" s="4"/>
      <c r="K129" s="5"/>
      <c r="M129" s="5"/>
      <c r="N129" s="5"/>
    </row>
    <row r="130" s="1" customFormat="1" spans="1:14">
      <c r="A130" s="2"/>
      <c r="B130" s="2"/>
      <c r="C130" s="3"/>
      <c r="D130" s="2"/>
      <c r="E130" s="2"/>
      <c r="F130" s="2"/>
      <c r="H130" s="4"/>
      <c r="I130" s="4"/>
      <c r="K130" s="5"/>
      <c r="M130" s="5"/>
      <c r="N130" s="5"/>
    </row>
    <row r="131" s="1" customFormat="1" spans="1:14">
      <c r="A131" s="2"/>
      <c r="B131" s="2"/>
      <c r="C131" s="3"/>
      <c r="D131" s="2"/>
      <c r="E131" s="2"/>
      <c r="F131" s="2"/>
      <c r="H131" s="4"/>
      <c r="I131" s="4"/>
      <c r="K131" s="5"/>
      <c r="M131" s="5"/>
      <c r="N131" s="5"/>
    </row>
    <row r="132" s="1" customFormat="1" spans="1:14">
      <c r="A132" s="2"/>
      <c r="B132" s="2"/>
      <c r="C132" s="3"/>
      <c r="D132" s="2"/>
      <c r="E132" s="2"/>
      <c r="F132" s="2"/>
      <c r="H132" s="4"/>
      <c r="I132" s="4"/>
      <c r="K132" s="5"/>
      <c r="M132" s="5"/>
      <c r="N132" s="5"/>
    </row>
    <row r="133" s="1" customFormat="1" spans="1:14">
      <c r="A133" s="2"/>
      <c r="B133" s="2"/>
      <c r="C133" s="3"/>
      <c r="D133" s="2"/>
      <c r="E133" s="2"/>
      <c r="F133" s="2"/>
      <c r="H133" s="4"/>
      <c r="I133" s="4"/>
      <c r="K133" s="5"/>
      <c r="M133" s="5"/>
      <c r="N133" s="5"/>
    </row>
    <row r="134" s="1" customFormat="1" spans="1:14">
      <c r="A134" s="2"/>
      <c r="B134" s="2"/>
      <c r="C134" s="3"/>
      <c r="D134" s="2"/>
      <c r="E134" s="2"/>
      <c r="F134" s="2"/>
      <c r="H134" s="4"/>
      <c r="I134" s="4"/>
      <c r="K134" s="5"/>
      <c r="M134" s="5"/>
      <c r="N134" s="5"/>
    </row>
    <row r="135" s="1" customFormat="1" spans="1:14">
      <c r="A135" s="2"/>
      <c r="B135" s="2"/>
      <c r="C135" s="3"/>
      <c r="D135" s="2"/>
      <c r="E135" s="2"/>
      <c r="F135" s="2"/>
      <c r="H135" s="4"/>
      <c r="I135" s="4"/>
      <c r="K135" s="5"/>
      <c r="M135" s="5"/>
      <c r="N135" s="5"/>
    </row>
    <row r="136" s="1" customFormat="1" spans="1:14">
      <c r="A136" s="2"/>
      <c r="B136" s="2"/>
      <c r="C136" s="3"/>
      <c r="D136" s="2"/>
      <c r="E136" s="2"/>
      <c r="F136" s="2"/>
      <c r="H136" s="4"/>
      <c r="I136" s="4"/>
      <c r="K136" s="5"/>
      <c r="M136" s="5"/>
      <c r="N136" s="5"/>
    </row>
    <row r="137" s="1" customFormat="1" spans="1:14">
      <c r="A137" s="2"/>
      <c r="B137" s="2"/>
      <c r="C137" s="3"/>
      <c r="D137" s="2"/>
      <c r="E137" s="2"/>
      <c r="F137" s="2"/>
      <c r="H137" s="4"/>
      <c r="I137" s="4"/>
      <c r="K137" s="5"/>
      <c r="M137" s="5"/>
      <c r="N137" s="5"/>
    </row>
    <row r="138" s="1" customFormat="1" spans="1:14">
      <c r="A138" s="2"/>
      <c r="B138" s="2"/>
      <c r="C138" s="3"/>
      <c r="D138" s="2"/>
      <c r="E138" s="2"/>
      <c r="F138" s="2"/>
      <c r="H138" s="4"/>
      <c r="I138" s="4"/>
      <c r="K138" s="5"/>
      <c r="M138" s="5"/>
      <c r="N138" s="5"/>
    </row>
    <row r="139" s="1" customFormat="1" spans="1:14">
      <c r="A139" s="2"/>
      <c r="B139" s="2"/>
      <c r="C139" s="3"/>
      <c r="D139" s="2"/>
      <c r="E139" s="2"/>
      <c r="F139" s="2"/>
      <c r="H139" s="4"/>
      <c r="I139" s="4"/>
      <c r="K139" s="5"/>
      <c r="M139" s="5"/>
      <c r="N139" s="5"/>
    </row>
    <row r="140" s="1" customFormat="1" spans="1:14">
      <c r="A140" s="2"/>
      <c r="B140" s="2"/>
      <c r="C140" s="3"/>
      <c r="D140" s="2"/>
      <c r="E140" s="2"/>
      <c r="F140" s="2"/>
      <c r="H140" s="4"/>
      <c r="I140" s="4"/>
      <c r="K140" s="5"/>
      <c r="M140" s="5"/>
      <c r="N140" s="5"/>
    </row>
    <row r="141" s="1" customFormat="1" spans="1:14">
      <c r="A141" s="2"/>
      <c r="B141" s="2"/>
      <c r="C141" s="3"/>
      <c r="D141" s="2"/>
      <c r="E141" s="2"/>
      <c r="F141" s="2"/>
      <c r="H141" s="4"/>
      <c r="I141" s="4"/>
      <c r="K141" s="5"/>
      <c r="M141" s="5"/>
      <c r="N141" s="5"/>
    </row>
    <row r="142" s="1" customFormat="1" spans="1:14">
      <c r="A142" s="2"/>
      <c r="B142" s="2"/>
      <c r="C142" s="3"/>
      <c r="D142" s="2"/>
      <c r="E142" s="2"/>
      <c r="F142" s="2"/>
      <c r="H142" s="4"/>
      <c r="I142" s="4"/>
      <c r="K142" s="5"/>
      <c r="M142" s="5"/>
      <c r="N142" s="5"/>
    </row>
    <row r="143" s="1" customFormat="1" spans="1:14">
      <c r="A143" s="2"/>
      <c r="B143" s="2"/>
      <c r="C143" s="3"/>
      <c r="D143" s="2"/>
      <c r="E143" s="2"/>
      <c r="F143" s="2"/>
      <c r="H143" s="4"/>
      <c r="I143" s="4"/>
      <c r="K143" s="5"/>
      <c r="M143" s="5"/>
      <c r="N143" s="5"/>
    </row>
    <row r="144" s="1" customFormat="1" spans="1:14">
      <c r="A144" s="2"/>
      <c r="B144" s="2"/>
      <c r="C144" s="3"/>
      <c r="D144" s="2"/>
      <c r="E144" s="2"/>
      <c r="F144" s="2"/>
      <c r="H144" s="4"/>
      <c r="I144" s="4"/>
      <c r="K144" s="5"/>
      <c r="M144" s="5"/>
      <c r="N144" s="5"/>
    </row>
    <row r="145" s="1" customFormat="1" spans="1:14">
      <c r="A145" s="2"/>
      <c r="B145" s="2"/>
      <c r="C145" s="3"/>
      <c r="D145" s="2"/>
      <c r="E145" s="2"/>
      <c r="F145" s="2"/>
      <c r="H145" s="4"/>
      <c r="I145" s="4"/>
      <c r="K145" s="5"/>
      <c r="M145" s="5"/>
      <c r="N145" s="5"/>
    </row>
    <row r="146" s="1" customFormat="1" spans="1:14">
      <c r="A146" s="2"/>
      <c r="B146" s="2"/>
      <c r="C146" s="3"/>
      <c r="D146" s="2"/>
      <c r="E146" s="2"/>
      <c r="F146" s="2"/>
      <c r="H146" s="4"/>
      <c r="I146" s="4"/>
      <c r="K146" s="5"/>
      <c r="M146" s="5"/>
      <c r="N146" s="5"/>
    </row>
    <row r="147" s="1" customFormat="1" spans="1:14">
      <c r="A147" s="2"/>
      <c r="B147" s="2"/>
      <c r="C147" s="3"/>
      <c r="D147" s="2"/>
      <c r="E147" s="2"/>
      <c r="F147" s="2"/>
      <c r="H147" s="4"/>
      <c r="I147" s="4"/>
      <c r="K147" s="5"/>
      <c r="M147" s="5"/>
      <c r="N147" s="5"/>
    </row>
    <row r="148" s="1" customFormat="1" spans="1:14">
      <c r="A148" s="2"/>
      <c r="B148" s="2"/>
      <c r="C148" s="3"/>
      <c r="D148" s="2"/>
      <c r="E148" s="2"/>
      <c r="F148" s="2"/>
      <c r="H148" s="4"/>
      <c r="I148" s="4"/>
      <c r="K148" s="5"/>
      <c r="M148" s="5"/>
      <c r="N148" s="5"/>
    </row>
    <row r="149" s="1" customFormat="1" spans="1:14">
      <c r="A149" s="2"/>
      <c r="B149" s="2"/>
      <c r="C149" s="3"/>
      <c r="D149" s="2"/>
      <c r="E149" s="2"/>
      <c r="F149" s="2"/>
      <c r="H149" s="4"/>
      <c r="I149" s="4"/>
      <c r="K149" s="5"/>
      <c r="M149" s="5"/>
      <c r="N149" s="5"/>
    </row>
    <row r="150" s="1" customFormat="1" spans="1:14">
      <c r="A150" s="2"/>
      <c r="B150" s="2"/>
      <c r="C150" s="3"/>
      <c r="D150" s="2"/>
      <c r="E150" s="2"/>
      <c r="F150" s="2"/>
      <c r="H150" s="4"/>
      <c r="I150" s="4"/>
      <c r="K150" s="5"/>
      <c r="M150" s="5"/>
      <c r="N150" s="5"/>
    </row>
    <row r="151" s="1" customFormat="1" spans="1:14">
      <c r="A151" s="2"/>
      <c r="B151" s="2"/>
      <c r="C151" s="3"/>
      <c r="D151" s="2"/>
      <c r="E151" s="2"/>
      <c r="F151" s="2"/>
      <c r="H151" s="4"/>
      <c r="I151" s="4"/>
      <c r="K151" s="5"/>
      <c r="M151" s="5"/>
      <c r="N151" s="5"/>
    </row>
    <row r="152" s="1" customFormat="1" spans="1:14">
      <c r="A152" s="2"/>
      <c r="B152" s="2"/>
      <c r="C152" s="3"/>
      <c r="D152" s="2"/>
      <c r="E152" s="2"/>
      <c r="F152" s="2"/>
      <c r="H152" s="4"/>
      <c r="I152" s="4"/>
      <c r="K152" s="5"/>
      <c r="M152" s="5"/>
      <c r="N152" s="5"/>
    </row>
    <row r="153" s="1" customFormat="1" spans="1:14">
      <c r="A153" s="2"/>
      <c r="B153" s="2"/>
      <c r="C153" s="3"/>
      <c r="D153" s="2"/>
      <c r="E153" s="2"/>
      <c r="F153" s="2"/>
      <c r="H153" s="4"/>
      <c r="I153" s="4"/>
      <c r="K153" s="5"/>
      <c r="M153" s="5"/>
      <c r="N153" s="5"/>
    </row>
    <row r="154" s="1" customFormat="1" spans="1:14">
      <c r="A154" s="2"/>
      <c r="B154" s="2"/>
      <c r="C154" s="3"/>
      <c r="D154" s="2"/>
      <c r="E154" s="2"/>
      <c r="F154" s="2"/>
      <c r="H154" s="4"/>
      <c r="I154" s="4"/>
      <c r="K154" s="5"/>
      <c r="M154" s="5"/>
      <c r="N154" s="5"/>
    </row>
    <row r="155" s="1" customFormat="1" spans="1:14">
      <c r="A155" s="2"/>
      <c r="B155" s="2"/>
      <c r="C155" s="3"/>
      <c r="D155" s="2"/>
      <c r="E155" s="2"/>
      <c r="F155" s="2"/>
      <c r="H155" s="4"/>
      <c r="I155" s="4"/>
      <c r="K155" s="5"/>
      <c r="M155" s="5"/>
      <c r="N155" s="5"/>
    </row>
    <row r="156" s="1" customFormat="1" spans="1:14">
      <c r="A156" s="2"/>
      <c r="B156" s="2"/>
      <c r="C156" s="3"/>
      <c r="D156" s="2"/>
      <c r="E156" s="2"/>
      <c r="F156" s="2"/>
      <c r="H156" s="4"/>
      <c r="I156" s="4"/>
      <c r="K156" s="5"/>
      <c r="M156" s="5"/>
      <c r="N156" s="5"/>
    </row>
    <row r="157" s="1" customFormat="1" spans="1:14">
      <c r="A157" s="2"/>
      <c r="B157" s="2"/>
      <c r="C157" s="3"/>
      <c r="D157" s="2"/>
      <c r="E157" s="2"/>
      <c r="F157" s="2"/>
      <c r="H157" s="4"/>
      <c r="I157" s="4"/>
      <c r="K157" s="5"/>
      <c r="M157" s="5"/>
      <c r="N157" s="5"/>
    </row>
    <row r="158" s="1" customFormat="1" spans="1:14">
      <c r="A158" s="2"/>
      <c r="B158" s="2"/>
      <c r="C158" s="3"/>
      <c r="D158" s="2"/>
      <c r="E158" s="2"/>
      <c r="F158" s="2"/>
      <c r="H158" s="4"/>
      <c r="I158" s="4"/>
      <c r="K158" s="5"/>
      <c r="M158" s="5"/>
      <c r="N158" s="5"/>
    </row>
    <row r="159" s="1" customFormat="1" spans="1:14">
      <c r="A159" s="2"/>
      <c r="B159" s="2"/>
      <c r="C159" s="3"/>
      <c r="D159" s="2"/>
      <c r="E159" s="2"/>
      <c r="F159" s="2"/>
      <c r="H159" s="4"/>
      <c r="I159" s="4"/>
      <c r="K159" s="5"/>
      <c r="M159" s="5"/>
      <c r="N159" s="5"/>
    </row>
    <row r="160" s="1" customFormat="1" spans="1:14">
      <c r="A160" s="2"/>
      <c r="B160" s="2"/>
      <c r="C160" s="3"/>
      <c r="D160" s="2"/>
      <c r="E160" s="2"/>
      <c r="F160" s="2"/>
      <c r="H160" s="4"/>
      <c r="I160" s="4"/>
      <c r="K160" s="5"/>
      <c r="M160" s="5"/>
      <c r="N160" s="5"/>
    </row>
    <row r="161" s="1" customFormat="1" spans="1:14">
      <c r="A161" s="2"/>
      <c r="B161" s="2"/>
      <c r="C161" s="3"/>
      <c r="D161" s="2"/>
      <c r="E161" s="2"/>
      <c r="F161" s="2"/>
      <c r="H161" s="4"/>
      <c r="I161" s="4"/>
      <c r="K161" s="5"/>
      <c r="M161" s="5"/>
      <c r="N161" s="5"/>
    </row>
    <row r="162" s="1" customFormat="1" spans="1:14">
      <c r="A162" s="2"/>
      <c r="B162" s="2"/>
      <c r="C162" s="3"/>
      <c r="D162" s="2"/>
      <c r="E162" s="2"/>
      <c r="F162" s="2"/>
      <c r="H162" s="4"/>
      <c r="I162" s="4"/>
      <c r="K162" s="5"/>
      <c r="M162" s="5"/>
      <c r="N162" s="5"/>
    </row>
    <row r="163" s="1" customFormat="1" spans="1:14">
      <c r="A163" s="2"/>
      <c r="B163" s="2"/>
      <c r="C163" s="3"/>
      <c r="D163" s="2"/>
      <c r="E163" s="2"/>
      <c r="F163" s="2"/>
      <c r="H163" s="4"/>
      <c r="I163" s="4"/>
      <c r="K163" s="5"/>
      <c r="M163" s="5"/>
      <c r="N163" s="5"/>
    </row>
    <row r="164" s="1" customFormat="1" spans="1:14">
      <c r="A164" s="2"/>
      <c r="B164" s="2"/>
      <c r="C164" s="3"/>
      <c r="D164" s="2"/>
      <c r="E164" s="2"/>
      <c r="F164" s="2"/>
      <c r="H164" s="4"/>
      <c r="I164" s="4"/>
      <c r="K164" s="5"/>
      <c r="M164" s="5"/>
      <c r="N164" s="5"/>
    </row>
    <row r="165" s="1" customFormat="1" spans="1:14">
      <c r="A165" s="2"/>
      <c r="B165" s="2"/>
      <c r="C165" s="3"/>
      <c r="D165" s="2"/>
      <c r="E165" s="2"/>
      <c r="F165" s="2"/>
      <c r="H165" s="4"/>
      <c r="I165" s="4"/>
      <c r="K165" s="5"/>
      <c r="M165" s="5"/>
      <c r="N165" s="5"/>
    </row>
    <row r="166" s="1" customFormat="1" spans="1:14">
      <c r="A166" s="2"/>
      <c r="B166" s="2"/>
      <c r="C166" s="3"/>
      <c r="D166" s="2"/>
      <c r="E166" s="2"/>
      <c r="F166" s="2"/>
      <c r="H166" s="4"/>
      <c r="I166" s="4"/>
      <c r="K166" s="5"/>
      <c r="M166" s="5"/>
      <c r="N166" s="5"/>
    </row>
    <row r="167" s="1" customFormat="1" spans="1:14">
      <c r="A167" s="2"/>
      <c r="B167" s="2"/>
      <c r="C167" s="3"/>
      <c r="D167" s="2"/>
      <c r="E167" s="2"/>
      <c r="F167" s="2"/>
      <c r="H167" s="4"/>
      <c r="I167" s="4"/>
      <c r="K167" s="5"/>
      <c r="M167" s="5"/>
      <c r="N167" s="5"/>
    </row>
    <row r="168" s="1" customFormat="1" spans="1:14">
      <c r="A168" s="2"/>
      <c r="B168" s="2"/>
      <c r="C168" s="3"/>
      <c r="D168" s="2"/>
      <c r="E168" s="2"/>
      <c r="F168" s="2"/>
      <c r="H168" s="4"/>
      <c r="I168" s="4"/>
      <c r="K168" s="5"/>
      <c r="M168" s="5"/>
      <c r="N168" s="5"/>
    </row>
    <row r="169" s="1" customFormat="1" spans="1:14">
      <c r="A169" s="2"/>
      <c r="B169" s="2"/>
      <c r="C169" s="3"/>
      <c r="D169" s="2"/>
      <c r="E169" s="2"/>
      <c r="F169" s="2"/>
      <c r="H169" s="4"/>
      <c r="I169" s="4"/>
      <c r="K169" s="5"/>
      <c r="M169" s="5"/>
      <c r="N169" s="5"/>
    </row>
    <row r="170" s="1" customFormat="1" spans="1:14">
      <c r="A170" s="2"/>
      <c r="B170" s="2"/>
      <c r="C170" s="3"/>
      <c r="D170" s="2"/>
      <c r="E170" s="2"/>
      <c r="F170" s="2"/>
      <c r="H170" s="4"/>
      <c r="I170" s="4"/>
      <c r="K170" s="5"/>
      <c r="M170" s="5"/>
      <c r="N170" s="5"/>
    </row>
    <row r="171" s="1" customFormat="1" spans="1:14">
      <c r="A171" s="2"/>
      <c r="B171" s="2"/>
      <c r="C171" s="3"/>
      <c r="D171" s="2"/>
      <c r="E171" s="2"/>
      <c r="F171" s="2"/>
      <c r="H171" s="4"/>
      <c r="I171" s="4"/>
      <c r="K171" s="5"/>
      <c r="M171" s="5"/>
      <c r="N171" s="5"/>
    </row>
    <row r="172" s="1" customFormat="1" spans="1:14">
      <c r="A172" s="2"/>
      <c r="B172" s="2"/>
      <c r="C172" s="3"/>
      <c r="D172" s="2"/>
      <c r="E172" s="2"/>
      <c r="F172" s="2"/>
      <c r="H172" s="4"/>
      <c r="I172" s="4"/>
      <c r="K172" s="5"/>
      <c r="M172" s="5"/>
      <c r="N172" s="5"/>
    </row>
    <row r="173" s="1" customFormat="1" spans="1:14">
      <c r="A173" s="2"/>
      <c r="B173" s="2"/>
      <c r="C173" s="3"/>
      <c r="D173" s="2"/>
      <c r="E173" s="2"/>
      <c r="F173" s="2"/>
      <c r="H173" s="4"/>
      <c r="I173" s="4"/>
      <c r="K173" s="5"/>
      <c r="M173" s="5"/>
      <c r="N173" s="5"/>
    </row>
    <row r="174" s="1" customFormat="1" spans="1:14">
      <c r="A174" s="2"/>
      <c r="B174" s="2"/>
      <c r="C174" s="3"/>
      <c r="D174" s="2"/>
      <c r="E174" s="2"/>
      <c r="F174" s="2"/>
      <c r="H174" s="4"/>
      <c r="I174" s="4"/>
      <c r="K174" s="5"/>
      <c r="M174" s="5"/>
      <c r="N174" s="5"/>
    </row>
    <row r="175" s="1" customFormat="1" spans="1:14">
      <c r="A175" s="2"/>
      <c r="B175" s="2"/>
      <c r="C175" s="3"/>
      <c r="D175" s="2"/>
      <c r="E175" s="2"/>
      <c r="F175" s="2"/>
      <c r="H175" s="4"/>
      <c r="I175" s="4"/>
      <c r="K175" s="5"/>
      <c r="M175" s="5"/>
      <c r="N175" s="5"/>
    </row>
    <row r="176" s="1" customFormat="1" spans="1:14">
      <c r="A176" s="2"/>
      <c r="B176" s="2"/>
      <c r="C176" s="3"/>
      <c r="D176" s="2"/>
      <c r="E176" s="2"/>
      <c r="F176" s="2"/>
      <c r="H176" s="4"/>
      <c r="I176" s="4"/>
      <c r="K176" s="5"/>
      <c r="M176" s="5"/>
      <c r="N176" s="5"/>
    </row>
    <row r="177" s="1" customFormat="1" spans="1:14">
      <c r="A177" s="2"/>
      <c r="B177" s="2"/>
      <c r="C177" s="3"/>
      <c r="D177" s="2"/>
      <c r="E177" s="2"/>
      <c r="F177" s="2"/>
      <c r="H177" s="4"/>
      <c r="I177" s="4"/>
      <c r="K177" s="5"/>
      <c r="M177" s="5"/>
      <c r="N177" s="5"/>
    </row>
    <row r="178" s="1" customFormat="1" spans="1:14">
      <c r="A178" s="2"/>
      <c r="B178" s="2"/>
      <c r="C178" s="3"/>
      <c r="D178" s="2"/>
      <c r="E178" s="2"/>
      <c r="F178" s="2"/>
      <c r="H178" s="4"/>
      <c r="I178" s="4"/>
      <c r="K178" s="5"/>
      <c r="M178" s="5"/>
      <c r="N178" s="5"/>
    </row>
    <row r="179" s="1" customFormat="1" spans="1:14">
      <c r="A179" s="2"/>
      <c r="B179" s="2"/>
      <c r="C179" s="3"/>
      <c r="D179" s="2"/>
      <c r="E179" s="2"/>
      <c r="F179" s="2"/>
      <c r="H179" s="4"/>
      <c r="I179" s="4"/>
      <c r="K179" s="5"/>
      <c r="M179" s="5"/>
      <c r="N179" s="5"/>
    </row>
    <row r="180" s="1" customFormat="1" spans="1:14">
      <c r="A180" s="2"/>
      <c r="B180" s="2"/>
      <c r="C180" s="3"/>
      <c r="D180" s="2"/>
      <c r="E180" s="2"/>
      <c r="F180" s="2"/>
      <c r="H180" s="4"/>
      <c r="I180" s="4"/>
      <c r="K180" s="5"/>
      <c r="M180" s="5"/>
      <c r="N180" s="5"/>
    </row>
    <row r="181" s="1" customFormat="1" spans="1:14">
      <c r="A181" s="2"/>
      <c r="B181" s="2"/>
      <c r="C181" s="3"/>
      <c r="D181" s="2"/>
      <c r="E181" s="2"/>
      <c r="F181" s="2"/>
      <c r="H181" s="4"/>
      <c r="I181" s="4"/>
      <c r="K181" s="5"/>
      <c r="M181" s="5"/>
      <c r="N181" s="5"/>
    </row>
    <row r="182" s="1" customFormat="1" spans="1:14">
      <c r="A182" s="2"/>
      <c r="B182" s="2"/>
      <c r="C182" s="3"/>
      <c r="D182" s="2"/>
      <c r="E182" s="2"/>
      <c r="F182" s="2"/>
      <c r="H182" s="4"/>
      <c r="I182" s="4"/>
      <c r="K182" s="5"/>
      <c r="M182" s="5"/>
      <c r="N182" s="5"/>
    </row>
    <row r="183" s="1" customFormat="1" spans="1:14">
      <c r="A183" s="2"/>
      <c r="B183" s="2"/>
      <c r="C183" s="3"/>
      <c r="D183" s="2"/>
      <c r="E183" s="2"/>
      <c r="F183" s="2"/>
      <c r="H183" s="4"/>
      <c r="I183" s="4"/>
      <c r="K183" s="5"/>
      <c r="M183" s="5"/>
      <c r="N183" s="5"/>
    </row>
    <row r="184" s="1" customFormat="1" spans="1:14">
      <c r="A184" s="2"/>
      <c r="B184" s="2"/>
      <c r="C184" s="3"/>
      <c r="D184" s="2"/>
      <c r="E184" s="2"/>
      <c r="F184" s="2"/>
      <c r="H184" s="4"/>
      <c r="I184" s="4"/>
      <c r="K184" s="5"/>
      <c r="M184" s="5"/>
      <c r="N184" s="5"/>
    </row>
    <row r="185" s="1" customFormat="1" spans="1:14">
      <c r="A185" s="2"/>
      <c r="B185" s="2"/>
      <c r="C185" s="3"/>
      <c r="D185" s="2"/>
      <c r="E185" s="2"/>
      <c r="F185" s="2"/>
      <c r="H185" s="4"/>
      <c r="I185" s="4"/>
      <c r="K185" s="5"/>
      <c r="M185" s="5"/>
      <c r="N185" s="5"/>
    </row>
    <row r="186" s="1" customFormat="1" spans="1:14">
      <c r="A186" s="2"/>
      <c r="B186" s="2"/>
      <c r="C186" s="3"/>
      <c r="D186" s="2"/>
      <c r="E186" s="2"/>
      <c r="F186" s="2"/>
      <c r="H186" s="4"/>
      <c r="I186" s="4"/>
      <c r="K186" s="5"/>
      <c r="M186" s="5"/>
      <c r="N186" s="5"/>
    </row>
    <row r="187" s="1" customFormat="1" spans="1:14">
      <c r="A187" s="2"/>
      <c r="B187" s="2"/>
      <c r="C187" s="3"/>
      <c r="D187" s="2"/>
      <c r="E187" s="2"/>
      <c r="F187" s="2"/>
      <c r="H187" s="4"/>
      <c r="I187" s="4"/>
      <c r="K187" s="5"/>
      <c r="M187" s="5"/>
      <c r="N187" s="5"/>
    </row>
    <row r="188" s="1" customFormat="1" spans="1:14">
      <c r="A188" s="2"/>
      <c r="B188" s="2"/>
      <c r="C188" s="3"/>
      <c r="D188" s="2"/>
      <c r="E188" s="2"/>
      <c r="F188" s="2"/>
      <c r="H188" s="4"/>
      <c r="I188" s="4"/>
      <c r="K188" s="5"/>
      <c r="M188" s="5"/>
      <c r="N188" s="5"/>
    </row>
    <row r="189" s="1" customFormat="1" spans="1:14">
      <c r="A189" s="2"/>
      <c r="B189" s="2"/>
      <c r="C189" s="3"/>
      <c r="D189" s="2"/>
      <c r="E189" s="2"/>
      <c r="F189" s="2"/>
      <c r="H189" s="4"/>
      <c r="I189" s="4"/>
      <c r="K189" s="5"/>
      <c r="M189" s="5"/>
      <c r="N189" s="5"/>
    </row>
    <row r="190" s="1" customFormat="1" spans="1:14">
      <c r="A190" s="2"/>
      <c r="B190" s="2"/>
      <c r="C190" s="3"/>
      <c r="D190" s="2"/>
      <c r="E190" s="2"/>
      <c r="F190" s="2"/>
      <c r="H190" s="4"/>
      <c r="I190" s="4"/>
      <c r="K190" s="5"/>
      <c r="M190" s="5"/>
      <c r="N190" s="5"/>
    </row>
    <row r="191" s="1" customFormat="1" spans="1:14">
      <c r="A191" s="2"/>
      <c r="B191" s="2"/>
      <c r="C191" s="3"/>
      <c r="D191" s="2"/>
      <c r="E191" s="2"/>
      <c r="F191" s="2"/>
      <c r="H191" s="4"/>
      <c r="I191" s="4"/>
      <c r="K191" s="5"/>
      <c r="M191" s="5"/>
      <c r="N191" s="5"/>
    </row>
    <row r="192" s="1" customFormat="1" spans="1:14">
      <c r="A192" s="2"/>
      <c r="B192" s="2"/>
      <c r="C192" s="3"/>
      <c r="D192" s="2"/>
      <c r="E192" s="2"/>
      <c r="F192" s="2"/>
      <c r="H192" s="4"/>
      <c r="I192" s="4"/>
      <c r="K192" s="5"/>
      <c r="M192" s="5"/>
      <c r="N192" s="5"/>
    </row>
    <row r="193" s="1" customFormat="1" spans="1:14">
      <c r="A193" s="2"/>
      <c r="B193" s="2"/>
      <c r="C193" s="3"/>
      <c r="D193" s="2"/>
      <c r="E193" s="2"/>
      <c r="F193" s="2"/>
      <c r="H193" s="4"/>
      <c r="I193" s="4"/>
      <c r="K193" s="5"/>
      <c r="M193" s="5"/>
      <c r="N193" s="5"/>
    </row>
    <row r="194" s="1" customFormat="1" spans="1:14">
      <c r="A194" s="2"/>
      <c r="B194" s="2"/>
      <c r="C194" s="3"/>
      <c r="D194" s="2"/>
      <c r="E194" s="2"/>
      <c r="F194" s="2"/>
      <c r="H194" s="4"/>
      <c r="I194" s="4"/>
      <c r="K194" s="5"/>
      <c r="M194" s="5"/>
      <c r="N194" s="5"/>
    </row>
    <row r="195" s="1" customFormat="1" spans="1:14">
      <c r="A195" s="2"/>
      <c r="B195" s="2"/>
      <c r="C195" s="3"/>
      <c r="D195" s="2"/>
      <c r="E195" s="2"/>
      <c r="F195" s="2"/>
      <c r="H195" s="4"/>
      <c r="I195" s="4"/>
      <c r="K195" s="5"/>
      <c r="M195" s="5"/>
      <c r="N195" s="5"/>
    </row>
    <row r="196" s="1" customFormat="1" spans="1:14">
      <c r="A196" s="2"/>
      <c r="B196" s="2"/>
      <c r="C196" s="3"/>
      <c r="D196" s="2"/>
      <c r="E196" s="2"/>
      <c r="F196" s="2"/>
      <c r="H196" s="4"/>
      <c r="I196" s="4"/>
      <c r="K196" s="5"/>
      <c r="M196" s="5"/>
      <c r="N196" s="5"/>
    </row>
    <row r="197" s="1" customFormat="1" spans="1:14">
      <c r="A197" s="2"/>
      <c r="B197" s="2"/>
      <c r="C197" s="3"/>
      <c r="D197" s="2"/>
      <c r="E197" s="2"/>
      <c r="F197" s="2"/>
      <c r="H197" s="4"/>
      <c r="I197" s="4"/>
      <c r="K197" s="5"/>
      <c r="M197" s="5"/>
      <c r="N197" s="5"/>
    </row>
    <row r="198" s="1" customFormat="1" spans="1:14">
      <c r="A198" s="2"/>
      <c r="B198" s="2"/>
      <c r="C198" s="3"/>
      <c r="D198" s="2"/>
      <c r="E198" s="2"/>
      <c r="F198" s="2"/>
      <c r="H198" s="4"/>
      <c r="I198" s="4"/>
      <c r="K198" s="5"/>
      <c r="M198" s="5"/>
      <c r="N198" s="5"/>
    </row>
    <row r="199" s="1" customFormat="1" spans="1:14">
      <c r="A199" s="2"/>
      <c r="B199" s="2"/>
      <c r="C199" s="3"/>
      <c r="D199" s="2"/>
      <c r="E199" s="2"/>
      <c r="F199" s="2"/>
      <c r="H199" s="4"/>
      <c r="I199" s="4"/>
      <c r="K199" s="5"/>
      <c r="M199" s="5"/>
      <c r="N199" s="5"/>
    </row>
    <row r="200" s="1" customFormat="1" spans="1:14">
      <c r="A200" s="2"/>
      <c r="B200" s="2"/>
      <c r="C200" s="3"/>
      <c r="D200" s="2"/>
      <c r="E200" s="2"/>
      <c r="F200" s="2"/>
      <c r="H200" s="4"/>
      <c r="I200" s="4"/>
      <c r="K200" s="5"/>
      <c r="M200" s="5"/>
      <c r="N200" s="5"/>
    </row>
    <row r="201" s="1" customFormat="1" spans="1:14">
      <c r="A201" s="2"/>
      <c r="B201" s="2"/>
      <c r="C201" s="3"/>
      <c r="D201" s="2"/>
      <c r="E201" s="2"/>
      <c r="F201" s="2"/>
      <c r="H201" s="4"/>
      <c r="I201" s="4"/>
      <c r="K201" s="5"/>
      <c r="M201" s="5"/>
      <c r="N201" s="5"/>
    </row>
    <row r="202" s="1" customFormat="1" spans="1:14">
      <c r="A202" s="2"/>
      <c r="B202" s="2"/>
      <c r="C202" s="3"/>
      <c r="D202" s="2"/>
      <c r="E202" s="2"/>
      <c r="F202" s="2"/>
      <c r="H202" s="4"/>
      <c r="I202" s="4"/>
      <c r="K202" s="5"/>
      <c r="M202" s="5"/>
      <c r="N202" s="5"/>
    </row>
    <row r="203" s="1" customFormat="1" spans="1:14">
      <c r="A203" s="2"/>
      <c r="B203" s="2"/>
      <c r="C203" s="3"/>
      <c r="D203" s="2"/>
      <c r="E203" s="2"/>
      <c r="F203" s="2"/>
      <c r="H203" s="4"/>
      <c r="I203" s="4"/>
      <c r="K203" s="5"/>
      <c r="M203" s="5"/>
      <c r="N203" s="5"/>
    </row>
    <row r="204" s="1" customFormat="1" spans="1:14">
      <c r="A204" s="2"/>
      <c r="B204" s="2"/>
      <c r="C204" s="3"/>
      <c r="D204" s="2"/>
      <c r="E204" s="2"/>
      <c r="F204" s="2"/>
      <c r="H204" s="4"/>
      <c r="I204" s="4"/>
      <c r="K204" s="5"/>
      <c r="M204" s="5"/>
      <c r="N204" s="5"/>
    </row>
    <row r="205" s="1" customFormat="1" spans="1:14">
      <c r="A205" s="2"/>
      <c r="B205" s="2"/>
      <c r="C205" s="3"/>
      <c r="D205" s="2"/>
      <c r="E205" s="2"/>
      <c r="F205" s="2"/>
      <c r="H205" s="4"/>
      <c r="I205" s="4"/>
      <c r="K205" s="5"/>
      <c r="M205" s="5"/>
      <c r="N205" s="5"/>
    </row>
    <row r="206" s="1" customFormat="1" spans="1:14">
      <c r="A206" s="2"/>
      <c r="B206" s="2"/>
      <c r="C206" s="3"/>
      <c r="D206" s="2"/>
      <c r="E206" s="2"/>
      <c r="F206" s="2"/>
      <c r="H206" s="4"/>
      <c r="I206" s="4"/>
      <c r="K206" s="5"/>
      <c r="M206" s="5"/>
      <c r="N206" s="5"/>
    </row>
    <row r="207" s="1" customFormat="1" spans="1:14">
      <c r="A207" s="2"/>
      <c r="B207" s="2"/>
      <c r="C207" s="3"/>
      <c r="D207" s="2"/>
      <c r="E207" s="2"/>
      <c r="F207" s="2"/>
      <c r="H207" s="4"/>
      <c r="I207" s="4"/>
      <c r="K207" s="5"/>
      <c r="M207" s="5"/>
      <c r="N207" s="5"/>
    </row>
    <row r="208" s="1" customFormat="1" spans="1:14">
      <c r="A208" s="2"/>
      <c r="B208" s="2"/>
      <c r="C208" s="3"/>
      <c r="D208" s="2"/>
      <c r="E208" s="2"/>
      <c r="F208" s="2"/>
      <c r="H208" s="4"/>
      <c r="I208" s="4"/>
      <c r="K208" s="5"/>
      <c r="M208" s="5"/>
      <c r="N208" s="5"/>
    </row>
    <row r="209" s="1" customFormat="1" spans="1:14">
      <c r="A209" s="2"/>
      <c r="B209" s="2"/>
      <c r="C209" s="3"/>
      <c r="D209" s="2"/>
      <c r="E209" s="2"/>
      <c r="F209" s="2"/>
      <c r="H209" s="4"/>
      <c r="I209" s="4"/>
      <c r="K209" s="5"/>
      <c r="M209" s="5"/>
      <c r="N209" s="5"/>
    </row>
    <row r="210" s="1" customFormat="1" spans="1:14">
      <c r="A210" s="2"/>
      <c r="B210" s="2"/>
      <c r="C210" s="3"/>
      <c r="D210" s="2"/>
      <c r="E210" s="2"/>
      <c r="F210" s="2"/>
      <c r="H210" s="4"/>
      <c r="I210" s="4"/>
      <c r="K210" s="5"/>
      <c r="M210" s="5"/>
      <c r="N210" s="5"/>
    </row>
    <row r="211" s="1" customFormat="1" spans="1:14">
      <c r="A211" s="2"/>
      <c r="B211" s="2"/>
      <c r="C211" s="3"/>
      <c r="D211" s="2"/>
      <c r="E211" s="2"/>
      <c r="F211" s="2"/>
      <c r="H211" s="4"/>
      <c r="I211" s="4"/>
      <c r="K211" s="5"/>
      <c r="M211" s="5"/>
      <c r="N211" s="5"/>
    </row>
    <row r="212" s="1" customFormat="1" spans="1:14">
      <c r="A212" s="2"/>
      <c r="B212" s="2"/>
      <c r="C212" s="3"/>
      <c r="D212" s="2"/>
      <c r="E212" s="2"/>
      <c r="F212" s="2"/>
      <c r="H212" s="4"/>
      <c r="I212" s="4"/>
      <c r="K212" s="5"/>
      <c r="M212" s="5"/>
      <c r="N212" s="5"/>
    </row>
    <row r="213" s="1" customFormat="1" spans="1:14">
      <c r="A213" s="2"/>
      <c r="B213" s="2"/>
      <c r="C213" s="3"/>
      <c r="D213" s="2"/>
      <c r="E213" s="2"/>
      <c r="F213" s="2"/>
      <c r="H213" s="4"/>
      <c r="I213" s="4"/>
      <c r="K213" s="5"/>
      <c r="M213" s="5"/>
      <c r="N213" s="5"/>
    </row>
    <row r="214" s="1" customFormat="1" spans="1:14">
      <c r="A214" s="2"/>
      <c r="B214" s="2"/>
      <c r="C214" s="3"/>
      <c r="D214" s="2"/>
      <c r="E214" s="2"/>
      <c r="F214" s="2"/>
      <c r="H214" s="4"/>
      <c r="I214" s="4"/>
      <c r="K214" s="5"/>
      <c r="M214" s="5"/>
      <c r="N214" s="5"/>
    </row>
    <row r="215" s="1" customFormat="1" spans="1:14">
      <c r="A215" s="2"/>
      <c r="B215" s="2"/>
      <c r="C215" s="3"/>
      <c r="D215" s="2"/>
      <c r="E215" s="2"/>
      <c r="F215" s="2"/>
      <c r="H215" s="4"/>
      <c r="I215" s="4"/>
      <c r="K215" s="5"/>
      <c r="M215" s="5"/>
      <c r="N215" s="5"/>
    </row>
    <row r="216" s="1" customFormat="1" spans="1:14">
      <c r="A216" s="2"/>
      <c r="B216" s="2"/>
      <c r="C216" s="3"/>
      <c r="D216" s="2"/>
      <c r="E216" s="2"/>
      <c r="F216" s="2"/>
      <c r="H216" s="4"/>
      <c r="I216" s="4"/>
      <c r="K216" s="5"/>
      <c r="M216" s="5"/>
      <c r="N216" s="5"/>
    </row>
    <row r="217" s="1" customFormat="1" spans="1:14">
      <c r="A217" s="2"/>
      <c r="B217" s="2"/>
      <c r="C217" s="3"/>
      <c r="D217" s="2"/>
      <c r="E217" s="2"/>
      <c r="F217" s="2"/>
      <c r="H217" s="4"/>
      <c r="I217" s="4"/>
      <c r="K217" s="5"/>
      <c r="M217" s="5"/>
      <c r="N217" s="5"/>
    </row>
    <row r="218" s="1" customFormat="1" spans="1:14">
      <c r="A218" s="2"/>
      <c r="B218" s="2"/>
      <c r="C218" s="3"/>
      <c r="D218" s="2"/>
      <c r="E218" s="2"/>
      <c r="F218" s="2"/>
      <c r="H218" s="4"/>
      <c r="I218" s="4"/>
      <c r="K218" s="5"/>
      <c r="M218" s="5"/>
      <c r="N218" s="5"/>
    </row>
    <row r="219" s="1" customFormat="1" spans="1:14">
      <c r="A219" s="2"/>
      <c r="B219" s="2"/>
      <c r="C219" s="3"/>
      <c r="D219" s="2"/>
      <c r="E219" s="2"/>
      <c r="F219" s="2"/>
      <c r="H219" s="4"/>
      <c r="I219" s="4"/>
      <c r="K219" s="5"/>
      <c r="M219" s="5"/>
      <c r="N219" s="5"/>
    </row>
    <row r="220" s="1" customFormat="1" spans="1:14">
      <c r="A220" s="2"/>
      <c r="B220" s="2"/>
      <c r="C220" s="3"/>
      <c r="D220" s="2"/>
      <c r="E220" s="2"/>
      <c r="F220" s="2"/>
      <c r="H220" s="4"/>
      <c r="I220" s="4"/>
      <c r="K220" s="5"/>
      <c r="M220" s="5"/>
      <c r="N220" s="5"/>
    </row>
    <row r="221" s="1" customFormat="1" spans="1:14">
      <c r="A221" s="2"/>
      <c r="B221" s="2"/>
      <c r="C221" s="3"/>
      <c r="D221" s="2"/>
      <c r="E221" s="2"/>
      <c r="F221" s="2"/>
      <c r="H221" s="4"/>
      <c r="I221" s="4"/>
      <c r="K221" s="5"/>
      <c r="M221" s="5"/>
      <c r="N221" s="5"/>
    </row>
    <row r="222" s="1" customFormat="1" spans="1:14">
      <c r="A222" s="2"/>
      <c r="B222" s="2"/>
      <c r="C222" s="3"/>
      <c r="D222" s="2"/>
      <c r="E222" s="2"/>
      <c r="F222" s="2"/>
      <c r="H222" s="4"/>
      <c r="I222" s="4"/>
      <c r="K222" s="5"/>
      <c r="M222" s="5"/>
      <c r="N222" s="5"/>
    </row>
    <row r="223" s="1" customFormat="1" spans="1:14">
      <c r="A223" s="2"/>
      <c r="B223" s="2"/>
      <c r="C223" s="3"/>
      <c r="D223" s="2"/>
      <c r="E223" s="2"/>
      <c r="F223" s="2"/>
      <c r="H223" s="4"/>
      <c r="I223" s="4"/>
      <c r="K223" s="5"/>
      <c r="M223" s="5"/>
      <c r="N223" s="5"/>
    </row>
    <row r="224" s="1" customFormat="1" spans="1:14">
      <c r="A224" s="2"/>
      <c r="B224" s="2"/>
      <c r="C224" s="3"/>
      <c r="D224" s="2"/>
      <c r="E224" s="2"/>
      <c r="F224" s="2"/>
      <c r="H224" s="4"/>
      <c r="I224" s="4"/>
      <c r="K224" s="5"/>
      <c r="M224" s="5"/>
      <c r="N224" s="5"/>
    </row>
    <row r="225" s="1" customFormat="1" spans="1:14">
      <c r="A225" s="2"/>
      <c r="B225" s="2"/>
      <c r="C225" s="3"/>
      <c r="D225" s="2"/>
      <c r="E225" s="2"/>
      <c r="F225" s="2"/>
      <c r="H225" s="4"/>
      <c r="I225" s="4"/>
      <c r="K225" s="5"/>
      <c r="M225" s="5"/>
      <c r="N225" s="5"/>
    </row>
    <row r="226" s="1" customFormat="1" spans="1:14">
      <c r="A226" s="2"/>
      <c r="B226" s="2"/>
      <c r="C226" s="3"/>
      <c r="D226" s="2"/>
      <c r="E226" s="2"/>
      <c r="F226" s="2"/>
      <c r="H226" s="4"/>
      <c r="I226" s="4"/>
      <c r="K226" s="5"/>
      <c r="M226" s="5"/>
      <c r="N226" s="5"/>
    </row>
    <row r="227" s="1" customFormat="1" spans="1:14">
      <c r="A227" s="2"/>
      <c r="B227" s="2"/>
      <c r="C227" s="3"/>
      <c r="D227" s="2"/>
      <c r="E227" s="2"/>
      <c r="F227" s="2"/>
      <c r="H227" s="4"/>
      <c r="I227" s="4"/>
      <c r="K227" s="5"/>
      <c r="M227" s="5"/>
      <c r="N227" s="5"/>
    </row>
    <row r="228" s="1" customFormat="1" spans="1:14">
      <c r="A228" s="2"/>
      <c r="B228" s="2"/>
      <c r="C228" s="3"/>
      <c r="D228" s="2"/>
      <c r="E228" s="2"/>
      <c r="F228" s="2"/>
      <c r="H228" s="4"/>
      <c r="I228" s="4"/>
      <c r="K228" s="5"/>
      <c r="M228" s="5"/>
      <c r="N228" s="5"/>
    </row>
    <row r="229" s="1" customFormat="1" spans="1:14">
      <c r="A229" s="2"/>
      <c r="B229" s="2"/>
      <c r="C229" s="3"/>
      <c r="D229" s="2"/>
      <c r="E229" s="2"/>
      <c r="F229" s="2"/>
      <c r="H229" s="4"/>
      <c r="I229" s="4"/>
      <c r="K229" s="5"/>
      <c r="M229" s="5"/>
      <c r="N229" s="5"/>
    </row>
    <row r="230" s="1" customFormat="1" spans="1:14">
      <c r="A230" s="2"/>
      <c r="B230" s="2"/>
      <c r="C230" s="3"/>
      <c r="D230" s="2"/>
      <c r="E230" s="2"/>
      <c r="F230" s="2"/>
      <c r="H230" s="4"/>
      <c r="I230" s="4"/>
      <c r="K230" s="5"/>
      <c r="M230" s="5"/>
      <c r="N230" s="5"/>
    </row>
    <row r="231" s="1" customFormat="1" spans="1:14">
      <c r="A231" s="2"/>
      <c r="B231" s="2"/>
      <c r="C231" s="3"/>
      <c r="D231" s="2"/>
      <c r="E231" s="2"/>
      <c r="F231" s="2"/>
      <c r="H231" s="4"/>
      <c r="I231" s="4"/>
      <c r="K231" s="5"/>
      <c r="M231" s="5"/>
      <c r="N231" s="5"/>
    </row>
    <row r="232" s="1" customFormat="1" spans="1:14">
      <c r="A232" s="2"/>
      <c r="B232" s="2"/>
      <c r="C232" s="3"/>
      <c r="D232" s="2"/>
      <c r="E232" s="2"/>
      <c r="F232" s="2"/>
      <c r="H232" s="4"/>
      <c r="I232" s="4"/>
      <c r="K232" s="5"/>
      <c r="M232" s="5"/>
      <c r="N232" s="5"/>
    </row>
    <row r="233" s="1" customFormat="1" spans="1:14">
      <c r="A233" s="2"/>
      <c r="B233" s="2"/>
      <c r="C233" s="3"/>
      <c r="D233" s="2"/>
      <c r="E233" s="2"/>
      <c r="F233" s="2"/>
      <c r="H233" s="4"/>
      <c r="I233" s="4"/>
      <c r="K233" s="5"/>
      <c r="M233" s="5"/>
      <c r="N233" s="5"/>
    </row>
    <row r="234" s="1" customFormat="1" spans="1:14">
      <c r="A234" s="2"/>
      <c r="B234" s="2"/>
      <c r="C234" s="3"/>
      <c r="D234" s="2"/>
      <c r="E234" s="2"/>
      <c r="F234" s="2"/>
      <c r="H234" s="4"/>
      <c r="I234" s="4"/>
      <c r="K234" s="5"/>
      <c r="M234" s="5"/>
      <c r="N234" s="5"/>
    </row>
    <row r="235" s="1" customFormat="1" spans="1:14">
      <c r="A235" s="2"/>
      <c r="B235" s="2"/>
      <c r="C235" s="3"/>
      <c r="D235" s="2"/>
      <c r="E235" s="2"/>
      <c r="F235" s="2"/>
      <c r="H235" s="4"/>
      <c r="I235" s="4"/>
      <c r="K235" s="5"/>
      <c r="M235" s="5"/>
      <c r="N235" s="5"/>
    </row>
    <row r="236" s="1" customFormat="1" spans="1:14">
      <c r="A236" s="2"/>
      <c r="B236" s="2"/>
      <c r="C236" s="3"/>
      <c r="D236" s="2"/>
      <c r="E236" s="2"/>
      <c r="F236" s="2"/>
      <c r="H236" s="4"/>
      <c r="I236" s="4"/>
      <c r="K236" s="5"/>
      <c r="M236" s="5"/>
      <c r="N236" s="5"/>
    </row>
    <row r="237" s="1" customFormat="1" spans="1:14">
      <c r="A237" s="2"/>
      <c r="B237" s="2"/>
      <c r="C237" s="3"/>
      <c r="D237" s="2"/>
      <c r="E237" s="2"/>
      <c r="F237" s="2"/>
      <c r="H237" s="4"/>
      <c r="I237" s="4"/>
      <c r="K237" s="5"/>
      <c r="M237" s="5"/>
      <c r="N237" s="5"/>
    </row>
    <row r="238" s="1" customFormat="1" spans="1:14">
      <c r="A238" s="2"/>
      <c r="B238" s="2"/>
      <c r="C238" s="3"/>
      <c r="D238" s="2"/>
      <c r="E238" s="2"/>
      <c r="F238" s="2"/>
      <c r="H238" s="4"/>
      <c r="I238" s="4"/>
      <c r="K238" s="5"/>
      <c r="M238" s="5"/>
      <c r="N238" s="5"/>
    </row>
    <row r="239" s="1" customFormat="1" spans="1:14">
      <c r="A239" s="2"/>
      <c r="B239" s="2"/>
      <c r="C239" s="3"/>
      <c r="D239" s="2"/>
      <c r="E239" s="2"/>
      <c r="F239" s="2"/>
      <c r="H239" s="4"/>
      <c r="I239" s="4"/>
      <c r="K239" s="5"/>
      <c r="M239" s="5"/>
      <c r="N239" s="5"/>
    </row>
    <row r="240" s="1" customFormat="1" spans="1:14">
      <c r="A240" s="2"/>
      <c r="B240" s="2"/>
      <c r="C240" s="3"/>
      <c r="D240" s="2"/>
      <c r="E240" s="2"/>
      <c r="F240" s="2"/>
      <c r="H240" s="4"/>
      <c r="I240" s="4"/>
      <c r="K240" s="5"/>
      <c r="M240" s="5"/>
      <c r="N240" s="5"/>
    </row>
    <row r="241" s="1" customFormat="1" spans="1:14">
      <c r="A241" s="2"/>
      <c r="B241" s="2"/>
      <c r="C241" s="3"/>
      <c r="D241" s="2"/>
      <c r="E241" s="2"/>
      <c r="F241" s="2"/>
      <c r="H241" s="4"/>
      <c r="I241" s="4"/>
      <c r="K241" s="5"/>
      <c r="M241" s="5"/>
      <c r="N241" s="5"/>
    </row>
    <row r="242" s="1" customFormat="1" spans="1:14">
      <c r="A242" s="2"/>
      <c r="B242" s="2"/>
      <c r="C242" s="3"/>
      <c r="D242" s="2"/>
      <c r="E242" s="2"/>
      <c r="F242" s="2"/>
      <c r="H242" s="4"/>
      <c r="I242" s="4"/>
      <c r="K242" s="5"/>
      <c r="M242" s="5"/>
      <c r="N242" s="5"/>
    </row>
    <row r="243" s="1" customFormat="1" spans="1:14">
      <c r="A243" s="2"/>
      <c r="B243" s="2"/>
      <c r="C243" s="3"/>
      <c r="D243" s="2"/>
      <c r="E243" s="2"/>
      <c r="F243" s="2"/>
      <c r="H243" s="4"/>
      <c r="I243" s="4"/>
      <c r="K243" s="5"/>
      <c r="M243" s="5"/>
      <c r="N243" s="5"/>
    </row>
    <row r="244" s="1" customFormat="1" spans="1:14">
      <c r="A244" s="2"/>
      <c r="B244" s="2"/>
      <c r="C244" s="3"/>
      <c r="D244" s="2"/>
      <c r="E244" s="2"/>
      <c r="F244" s="2"/>
      <c r="H244" s="4"/>
      <c r="I244" s="4"/>
      <c r="K244" s="5"/>
      <c r="M244" s="5"/>
      <c r="N244" s="5"/>
    </row>
    <row r="245" s="1" customFormat="1" spans="1:14">
      <c r="A245" s="2"/>
      <c r="B245" s="2"/>
      <c r="C245" s="3"/>
      <c r="D245" s="2"/>
      <c r="E245" s="2"/>
      <c r="F245" s="2"/>
      <c r="H245" s="4"/>
      <c r="I245" s="4"/>
      <c r="K245" s="5"/>
      <c r="M245" s="5"/>
      <c r="N245" s="5"/>
    </row>
    <row r="246" s="1" customFormat="1" spans="1:14">
      <c r="A246" s="2"/>
      <c r="B246" s="2"/>
      <c r="C246" s="3"/>
      <c r="D246" s="2"/>
      <c r="E246" s="2"/>
      <c r="F246" s="2"/>
      <c r="H246" s="4"/>
      <c r="I246" s="4"/>
      <c r="K246" s="5"/>
      <c r="M246" s="5"/>
      <c r="N246" s="5"/>
    </row>
    <row r="247" s="1" customFormat="1" spans="1:14">
      <c r="A247" s="2"/>
      <c r="B247" s="2"/>
      <c r="C247" s="3"/>
      <c r="D247" s="2"/>
      <c r="E247" s="2"/>
      <c r="F247" s="2"/>
      <c r="H247" s="4"/>
      <c r="I247" s="4"/>
      <c r="K247" s="5"/>
      <c r="M247" s="5"/>
      <c r="N247" s="5"/>
    </row>
    <row r="248" s="1" customFormat="1" spans="1:14">
      <c r="A248" s="2"/>
      <c r="B248" s="2"/>
      <c r="C248" s="3"/>
      <c r="D248" s="2"/>
      <c r="E248" s="2"/>
      <c r="F248" s="2"/>
      <c r="H248" s="4"/>
      <c r="I248" s="4"/>
      <c r="K248" s="5"/>
      <c r="M248" s="5"/>
      <c r="N248" s="5"/>
    </row>
    <row r="249" s="1" customFormat="1" spans="1:14">
      <c r="A249" s="2"/>
      <c r="B249" s="2"/>
      <c r="C249" s="3"/>
      <c r="D249" s="2"/>
      <c r="E249" s="2"/>
      <c r="F249" s="2"/>
      <c r="H249" s="4"/>
      <c r="I249" s="4"/>
      <c r="K249" s="5"/>
      <c r="M249" s="5"/>
      <c r="N249" s="5"/>
    </row>
    <row r="250" s="1" customFormat="1" spans="1:14">
      <c r="A250" s="2"/>
      <c r="B250" s="2"/>
      <c r="C250" s="3"/>
      <c r="D250" s="2"/>
      <c r="E250" s="2"/>
      <c r="F250" s="2"/>
      <c r="H250" s="4"/>
      <c r="I250" s="4"/>
      <c r="K250" s="5"/>
      <c r="M250" s="5"/>
      <c r="N250" s="5"/>
    </row>
    <row r="251" s="1" customFormat="1" spans="1:14">
      <c r="A251" s="2"/>
      <c r="B251" s="2"/>
      <c r="C251" s="3"/>
      <c r="D251" s="2"/>
      <c r="E251" s="2"/>
      <c r="F251" s="2"/>
      <c r="H251" s="4"/>
      <c r="I251" s="4"/>
      <c r="K251" s="5"/>
      <c r="M251" s="5"/>
      <c r="N251" s="5"/>
    </row>
    <row r="252" s="1" customFormat="1" spans="1:14">
      <c r="A252" s="2"/>
      <c r="B252" s="2"/>
      <c r="C252" s="3"/>
      <c r="D252" s="2"/>
      <c r="E252" s="2"/>
      <c r="F252" s="2"/>
      <c r="H252" s="4"/>
      <c r="I252" s="4"/>
      <c r="K252" s="5"/>
      <c r="M252" s="5"/>
      <c r="N252" s="5"/>
    </row>
    <row r="253" s="1" customFormat="1" spans="1:14">
      <c r="A253" s="2"/>
      <c r="B253" s="2"/>
      <c r="C253" s="3"/>
      <c r="D253" s="2"/>
      <c r="E253" s="2"/>
      <c r="F253" s="2"/>
      <c r="H253" s="4"/>
      <c r="I253" s="4"/>
      <c r="K253" s="5"/>
      <c r="M253" s="5"/>
      <c r="N253" s="5"/>
    </row>
    <row r="254" s="1" customFormat="1" spans="1:14">
      <c r="A254" s="2"/>
      <c r="B254" s="2"/>
      <c r="C254" s="3"/>
      <c r="D254" s="2"/>
      <c r="E254" s="2"/>
      <c r="F254" s="2"/>
      <c r="H254" s="4"/>
      <c r="I254" s="4"/>
      <c r="K254" s="5"/>
      <c r="M254" s="5"/>
      <c r="N254" s="5"/>
    </row>
    <row r="255" s="1" customFormat="1" spans="1:14">
      <c r="A255" s="2"/>
      <c r="B255" s="2"/>
      <c r="C255" s="3"/>
      <c r="D255" s="2"/>
      <c r="E255" s="2"/>
      <c r="F255" s="2"/>
      <c r="H255" s="4"/>
      <c r="I255" s="4"/>
      <c r="K255" s="5"/>
      <c r="M255" s="5"/>
      <c r="N255" s="5"/>
    </row>
    <row r="256" s="1" customFormat="1" spans="1:14">
      <c r="A256" s="2"/>
      <c r="B256" s="2"/>
      <c r="C256" s="3"/>
      <c r="D256" s="2"/>
      <c r="E256" s="2"/>
      <c r="F256" s="2"/>
      <c r="H256" s="4"/>
      <c r="I256" s="4"/>
      <c r="K256" s="5"/>
      <c r="M256" s="5"/>
      <c r="N256" s="5"/>
    </row>
    <row r="257" s="1" customFormat="1" spans="1:14">
      <c r="A257" s="2"/>
      <c r="B257" s="2"/>
      <c r="C257" s="3"/>
      <c r="D257" s="2"/>
      <c r="E257" s="2"/>
      <c r="F257" s="2"/>
      <c r="H257" s="4"/>
      <c r="I257" s="4"/>
      <c r="K257" s="5"/>
      <c r="M257" s="5"/>
      <c r="N257" s="5"/>
    </row>
    <row r="258" s="1" customFormat="1" spans="1:14">
      <c r="A258" s="2"/>
      <c r="B258" s="2"/>
      <c r="C258" s="3"/>
      <c r="D258" s="2"/>
      <c r="E258" s="2"/>
      <c r="F258" s="2"/>
      <c r="H258" s="4"/>
      <c r="I258" s="4"/>
      <c r="K258" s="5"/>
      <c r="M258" s="5"/>
      <c r="N258" s="5"/>
    </row>
    <row r="259" s="1" customFormat="1" spans="1:14">
      <c r="A259" s="2"/>
      <c r="B259" s="2"/>
      <c r="C259" s="3"/>
      <c r="D259" s="2"/>
      <c r="E259" s="2"/>
      <c r="F259" s="2"/>
      <c r="H259" s="4"/>
      <c r="I259" s="4"/>
      <c r="K259" s="5"/>
      <c r="M259" s="5"/>
      <c r="N259" s="5"/>
    </row>
    <row r="260" s="1" customFormat="1" spans="1:14">
      <c r="A260" s="2"/>
      <c r="B260" s="2"/>
      <c r="C260" s="3"/>
      <c r="D260" s="2"/>
      <c r="E260" s="2"/>
      <c r="F260" s="2"/>
      <c r="H260" s="4"/>
      <c r="I260" s="4"/>
      <c r="K260" s="5"/>
      <c r="M260" s="5"/>
      <c r="N260" s="5"/>
    </row>
    <row r="261" s="1" customFormat="1" spans="1:14">
      <c r="A261" s="2"/>
      <c r="B261" s="2"/>
      <c r="C261" s="3"/>
      <c r="D261" s="2"/>
      <c r="E261" s="2"/>
      <c r="F261" s="2"/>
      <c r="H261" s="4"/>
      <c r="I261" s="4"/>
      <c r="K261" s="5"/>
      <c r="M261" s="5"/>
      <c r="N261" s="5"/>
    </row>
    <row r="262" s="1" customFormat="1" spans="1:14">
      <c r="A262" s="2"/>
      <c r="B262" s="2"/>
      <c r="C262" s="3"/>
      <c r="D262" s="2"/>
      <c r="E262" s="2"/>
      <c r="F262" s="2"/>
      <c r="H262" s="4"/>
      <c r="I262" s="4"/>
      <c r="K262" s="5"/>
      <c r="M262" s="5"/>
      <c r="N262" s="5"/>
    </row>
    <row r="263" s="1" customFormat="1" spans="1:14">
      <c r="A263" s="2"/>
      <c r="B263" s="2"/>
      <c r="C263" s="3"/>
      <c r="D263" s="2"/>
      <c r="E263" s="2"/>
      <c r="F263" s="2"/>
      <c r="H263" s="4"/>
      <c r="I263" s="4"/>
      <c r="K263" s="5"/>
      <c r="M263" s="5"/>
      <c r="N263" s="5"/>
    </row>
    <row r="264" s="1" customFormat="1" spans="1:14">
      <c r="A264" s="2"/>
      <c r="B264" s="2"/>
      <c r="C264" s="3"/>
      <c r="D264" s="2"/>
      <c r="E264" s="2"/>
      <c r="F264" s="2"/>
      <c r="H264" s="4"/>
      <c r="I264" s="4"/>
      <c r="K264" s="5"/>
      <c r="M264" s="5"/>
      <c r="N264" s="5"/>
    </row>
    <row r="265" s="1" customFormat="1" spans="1:14">
      <c r="A265" s="2"/>
      <c r="B265" s="2"/>
      <c r="C265" s="3"/>
      <c r="D265" s="2"/>
      <c r="E265" s="2"/>
      <c r="F265" s="2"/>
      <c r="H265" s="4"/>
      <c r="I265" s="4"/>
      <c r="K265" s="5"/>
      <c r="M265" s="5"/>
      <c r="N265" s="5"/>
    </row>
    <row r="266" s="1" customFormat="1" spans="1:14">
      <c r="A266" s="2"/>
      <c r="B266" s="2"/>
      <c r="C266" s="3"/>
      <c r="D266" s="2"/>
      <c r="E266" s="2"/>
      <c r="F266" s="2"/>
      <c r="H266" s="4"/>
      <c r="I266" s="4"/>
      <c r="K266" s="5"/>
      <c r="M266" s="5"/>
      <c r="N266" s="5"/>
    </row>
    <row r="267" s="1" customFormat="1" spans="1:14">
      <c r="A267" s="2"/>
      <c r="B267" s="2"/>
      <c r="C267" s="3"/>
      <c r="D267" s="2"/>
      <c r="E267" s="2"/>
      <c r="F267" s="2"/>
      <c r="H267" s="4"/>
      <c r="I267" s="4"/>
      <c r="K267" s="5"/>
      <c r="M267" s="5"/>
      <c r="N267" s="5"/>
    </row>
    <row r="268" s="1" customFormat="1" spans="1:14">
      <c r="A268" s="2"/>
      <c r="B268" s="2"/>
      <c r="C268" s="3"/>
      <c r="D268" s="2"/>
      <c r="E268" s="2"/>
      <c r="F268" s="2"/>
      <c r="H268" s="4"/>
      <c r="I268" s="4"/>
      <c r="K268" s="5"/>
      <c r="M268" s="5"/>
      <c r="N268" s="5"/>
    </row>
    <row r="269" s="1" customFormat="1" spans="1:14">
      <c r="A269" s="2"/>
      <c r="B269" s="2"/>
      <c r="C269" s="3"/>
      <c r="D269" s="2"/>
      <c r="E269" s="2"/>
      <c r="F269" s="2"/>
      <c r="H269" s="4"/>
      <c r="I269" s="4"/>
      <c r="K269" s="5"/>
      <c r="M269" s="5"/>
      <c r="N269" s="5"/>
    </row>
    <row r="270" s="1" customFormat="1" spans="1:14">
      <c r="A270" s="2"/>
      <c r="B270" s="2"/>
      <c r="C270" s="3"/>
      <c r="D270" s="2"/>
      <c r="E270" s="2"/>
      <c r="F270" s="2"/>
      <c r="H270" s="4"/>
      <c r="I270" s="4"/>
      <c r="K270" s="5"/>
      <c r="M270" s="5"/>
      <c r="N270" s="5"/>
    </row>
    <row r="271" s="1" customFormat="1" spans="1:14">
      <c r="A271" s="2"/>
      <c r="B271" s="2"/>
      <c r="C271" s="3"/>
      <c r="D271" s="2"/>
      <c r="E271" s="2"/>
      <c r="F271" s="2"/>
      <c r="H271" s="4"/>
      <c r="I271" s="4"/>
      <c r="K271" s="5"/>
      <c r="M271" s="5"/>
      <c r="N271" s="5"/>
    </row>
    <row r="272" s="1" customFormat="1" spans="1:14">
      <c r="A272" s="2"/>
      <c r="B272" s="2"/>
      <c r="C272" s="3"/>
      <c r="D272" s="2"/>
      <c r="E272" s="2"/>
      <c r="F272" s="2"/>
      <c r="H272" s="4"/>
      <c r="I272" s="4"/>
      <c r="K272" s="5"/>
      <c r="M272" s="5"/>
      <c r="N272" s="5"/>
    </row>
    <row r="273" s="1" customFormat="1" spans="1:14">
      <c r="A273" s="2"/>
      <c r="B273" s="2"/>
      <c r="C273" s="3"/>
      <c r="D273" s="2"/>
      <c r="E273" s="2"/>
      <c r="F273" s="2"/>
      <c r="H273" s="4"/>
      <c r="I273" s="4"/>
      <c r="K273" s="5"/>
      <c r="M273" s="5"/>
      <c r="N273" s="5"/>
    </row>
    <row r="274" s="1" customFormat="1" spans="1:14">
      <c r="A274" s="2"/>
      <c r="B274" s="2"/>
      <c r="C274" s="3"/>
      <c r="D274" s="2"/>
      <c r="E274" s="2"/>
      <c r="F274" s="2"/>
      <c r="H274" s="4"/>
      <c r="I274" s="4"/>
      <c r="K274" s="5"/>
      <c r="M274" s="5"/>
      <c r="N274" s="5"/>
    </row>
    <row r="275" s="1" customFormat="1" spans="1:14">
      <c r="A275" s="2"/>
      <c r="B275" s="2"/>
      <c r="C275" s="3"/>
      <c r="D275" s="2"/>
      <c r="E275" s="2"/>
      <c r="F275" s="2"/>
      <c r="H275" s="4"/>
      <c r="I275" s="4"/>
      <c r="K275" s="5"/>
      <c r="M275" s="5"/>
      <c r="N275" s="5"/>
    </row>
    <row r="276" s="1" customFormat="1" spans="1:14">
      <c r="A276" s="2"/>
      <c r="B276" s="2"/>
      <c r="C276" s="3"/>
      <c r="D276" s="2"/>
      <c r="E276" s="2"/>
      <c r="F276" s="2"/>
      <c r="H276" s="4"/>
      <c r="I276" s="4"/>
      <c r="K276" s="5"/>
      <c r="M276" s="5"/>
      <c r="N276" s="5"/>
    </row>
    <row r="277" s="1" customFormat="1" spans="1:14">
      <c r="A277" s="2"/>
      <c r="B277" s="2"/>
      <c r="C277" s="3"/>
      <c r="D277" s="2"/>
      <c r="E277" s="2"/>
      <c r="F277" s="2"/>
      <c r="H277" s="4"/>
      <c r="I277" s="4"/>
      <c r="K277" s="5"/>
      <c r="M277" s="5"/>
      <c r="N277" s="5"/>
    </row>
    <row r="278" s="1" customFormat="1" spans="1:14">
      <c r="A278" s="2"/>
      <c r="B278" s="2"/>
      <c r="C278" s="3"/>
      <c r="D278" s="2"/>
      <c r="E278" s="2"/>
      <c r="F278" s="2"/>
      <c r="H278" s="4"/>
      <c r="I278" s="4"/>
      <c r="K278" s="5"/>
      <c r="M278" s="5"/>
      <c r="N278" s="5"/>
    </row>
    <row r="279" s="1" customFormat="1" spans="1:14">
      <c r="A279" s="2"/>
      <c r="B279" s="2"/>
      <c r="C279" s="3"/>
      <c r="D279" s="2"/>
      <c r="E279" s="2"/>
      <c r="F279" s="2"/>
      <c r="H279" s="4"/>
      <c r="I279" s="4"/>
      <c r="K279" s="5"/>
      <c r="M279" s="5"/>
      <c r="N279" s="5"/>
    </row>
    <row r="280" s="1" customFormat="1" spans="1:14">
      <c r="A280" s="2"/>
      <c r="B280" s="2"/>
      <c r="C280" s="3"/>
      <c r="D280" s="2"/>
      <c r="E280" s="2"/>
      <c r="F280" s="2"/>
      <c r="H280" s="4"/>
      <c r="I280" s="4"/>
      <c r="K280" s="5"/>
      <c r="M280" s="5"/>
      <c r="N280" s="5"/>
    </row>
    <row r="281" s="1" customFormat="1" spans="1:14">
      <c r="A281" s="2"/>
      <c r="B281" s="2"/>
      <c r="C281" s="3"/>
      <c r="D281" s="2"/>
      <c r="E281" s="2"/>
      <c r="F281" s="2"/>
      <c r="H281" s="4"/>
      <c r="I281" s="4"/>
      <c r="K281" s="5"/>
      <c r="M281" s="5"/>
      <c r="N281" s="5"/>
    </row>
    <row r="282" s="1" customFormat="1" spans="1:14">
      <c r="A282" s="2"/>
      <c r="B282" s="2"/>
      <c r="C282" s="3"/>
      <c r="D282" s="2"/>
      <c r="E282" s="2"/>
      <c r="F282" s="2"/>
      <c r="H282" s="4"/>
      <c r="I282" s="4"/>
      <c r="K282" s="5"/>
      <c r="M282" s="5"/>
      <c r="N282" s="5"/>
    </row>
    <row r="283" s="1" customFormat="1" spans="1:14">
      <c r="A283" s="2"/>
      <c r="B283" s="2"/>
      <c r="C283" s="3"/>
      <c r="D283" s="2"/>
      <c r="E283" s="2"/>
      <c r="F283" s="2"/>
      <c r="H283" s="4"/>
      <c r="I283" s="4"/>
      <c r="K283" s="5"/>
      <c r="M283" s="5"/>
      <c r="N283" s="5"/>
    </row>
    <row r="284" s="1" customFormat="1" spans="1:14">
      <c r="A284" s="2"/>
      <c r="B284" s="2"/>
      <c r="C284" s="3"/>
      <c r="D284" s="2"/>
      <c r="E284" s="2"/>
      <c r="F284" s="2"/>
      <c r="H284" s="4"/>
      <c r="I284" s="4"/>
      <c r="K284" s="5"/>
      <c r="M284" s="5"/>
      <c r="N284" s="5"/>
    </row>
    <row r="285" s="1" customFormat="1" spans="1:14">
      <c r="A285" s="2"/>
      <c r="B285" s="2"/>
      <c r="C285" s="3"/>
      <c r="D285" s="2"/>
      <c r="E285" s="2"/>
      <c r="F285" s="2"/>
      <c r="H285" s="4"/>
      <c r="I285" s="4"/>
      <c r="K285" s="5"/>
      <c r="M285" s="5"/>
      <c r="N285" s="5"/>
    </row>
    <row r="286" s="1" customFormat="1" spans="1:14">
      <c r="A286" s="2"/>
      <c r="B286" s="2"/>
      <c r="C286" s="3"/>
      <c r="D286" s="2"/>
      <c r="E286" s="2"/>
      <c r="F286" s="2"/>
      <c r="H286" s="4"/>
      <c r="I286" s="4"/>
      <c r="K286" s="5"/>
      <c r="M286" s="5"/>
      <c r="N286" s="5"/>
    </row>
    <row r="287" s="1" customFormat="1" spans="1:14">
      <c r="A287" s="2"/>
      <c r="B287" s="2"/>
      <c r="C287" s="3"/>
      <c r="D287" s="2"/>
      <c r="E287" s="2"/>
      <c r="F287" s="2"/>
      <c r="H287" s="4"/>
      <c r="I287" s="4"/>
      <c r="K287" s="5"/>
      <c r="M287" s="5"/>
      <c r="N287" s="5"/>
    </row>
    <row r="288" s="1" customFormat="1" spans="1:14">
      <c r="A288" s="2"/>
      <c r="B288" s="2"/>
      <c r="C288" s="3"/>
      <c r="D288" s="2"/>
      <c r="E288" s="2"/>
      <c r="F288" s="2"/>
      <c r="H288" s="4"/>
      <c r="I288" s="4"/>
      <c r="K288" s="5"/>
      <c r="M288" s="5"/>
      <c r="N288" s="5"/>
    </row>
    <row r="289" s="1" customFormat="1" spans="1:14">
      <c r="A289" s="2"/>
      <c r="B289" s="2"/>
      <c r="C289" s="3"/>
      <c r="D289" s="2"/>
      <c r="E289" s="2"/>
      <c r="F289" s="2"/>
      <c r="H289" s="4"/>
      <c r="I289" s="4"/>
      <c r="K289" s="5"/>
      <c r="M289" s="5"/>
      <c r="N289" s="5"/>
    </row>
    <row r="290" s="1" customFormat="1" spans="1:14">
      <c r="A290" s="2"/>
      <c r="B290" s="2"/>
      <c r="C290" s="3"/>
      <c r="D290" s="2"/>
      <c r="E290" s="2"/>
      <c r="F290" s="2"/>
      <c r="H290" s="4"/>
      <c r="I290" s="4"/>
      <c r="K290" s="5"/>
      <c r="M290" s="5"/>
      <c r="N290" s="5"/>
    </row>
    <row r="291" s="1" customFormat="1" spans="1:14">
      <c r="A291" s="2"/>
      <c r="B291" s="2"/>
      <c r="C291" s="3"/>
      <c r="D291" s="2"/>
      <c r="E291" s="2"/>
      <c r="F291" s="2"/>
      <c r="H291" s="4"/>
      <c r="I291" s="4"/>
      <c r="K291" s="5"/>
      <c r="M291" s="5"/>
      <c r="N291" s="5"/>
    </row>
    <row r="292" s="1" customFormat="1" spans="1:14">
      <c r="A292" s="2"/>
      <c r="B292" s="2"/>
      <c r="C292" s="3"/>
      <c r="D292" s="2"/>
      <c r="E292" s="2"/>
      <c r="F292" s="2"/>
      <c r="H292" s="4"/>
      <c r="I292" s="4"/>
      <c r="K292" s="5"/>
      <c r="M292" s="5"/>
      <c r="N292" s="5"/>
    </row>
    <row r="293" s="1" customFormat="1" spans="1:14">
      <c r="A293" s="2"/>
      <c r="B293" s="2"/>
      <c r="C293" s="3"/>
      <c r="D293" s="2"/>
      <c r="E293" s="2"/>
      <c r="F293" s="2"/>
      <c r="H293" s="4"/>
      <c r="I293" s="4"/>
      <c r="K293" s="5"/>
      <c r="M293" s="5"/>
      <c r="N293" s="5"/>
    </row>
    <row r="294" s="1" customFormat="1" spans="1:14">
      <c r="A294" s="2"/>
      <c r="B294" s="2"/>
      <c r="C294" s="3"/>
      <c r="D294" s="2"/>
      <c r="E294" s="2"/>
      <c r="F294" s="2"/>
      <c r="H294" s="4"/>
      <c r="I294" s="4"/>
      <c r="K294" s="5"/>
      <c r="M294" s="5"/>
      <c r="N294" s="5"/>
    </row>
    <row r="295" s="1" customFormat="1" spans="1:14">
      <c r="A295" s="2"/>
      <c r="B295" s="2"/>
      <c r="C295" s="3"/>
      <c r="D295" s="2"/>
      <c r="E295" s="2"/>
      <c r="F295" s="2"/>
      <c r="H295" s="4"/>
      <c r="I295" s="4"/>
      <c r="K295" s="5"/>
      <c r="M295" s="5"/>
      <c r="N295" s="5"/>
    </row>
    <row r="296" s="1" customFormat="1" spans="1:14">
      <c r="A296" s="2"/>
      <c r="B296" s="2"/>
      <c r="C296" s="3"/>
      <c r="D296" s="2"/>
      <c r="E296" s="2"/>
      <c r="F296" s="2"/>
      <c r="H296" s="4"/>
      <c r="I296" s="4"/>
      <c r="K296" s="5"/>
      <c r="M296" s="5"/>
      <c r="N296" s="5"/>
    </row>
    <row r="297" s="1" customFormat="1" spans="1:14">
      <c r="A297" s="2"/>
      <c r="B297" s="2"/>
      <c r="C297" s="3"/>
      <c r="D297" s="2"/>
      <c r="E297" s="2"/>
      <c r="F297" s="2"/>
      <c r="H297" s="4"/>
      <c r="I297" s="4"/>
      <c r="K297" s="5"/>
      <c r="M297" s="5"/>
      <c r="N297" s="5"/>
    </row>
    <row r="298" s="1" customFormat="1" spans="1:14">
      <c r="A298" s="2"/>
      <c r="B298" s="2"/>
      <c r="C298" s="3"/>
      <c r="D298" s="2"/>
      <c r="E298" s="2"/>
      <c r="F298" s="2"/>
      <c r="H298" s="4"/>
      <c r="I298" s="4"/>
      <c r="K298" s="5"/>
      <c r="M298" s="5"/>
      <c r="N298" s="5"/>
    </row>
    <row r="299" s="1" customFormat="1" spans="1:14">
      <c r="A299" s="2"/>
      <c r="B299" s="2"/>
      <c r="C299" s="3"/>
      <c r="D299" s="2"/>
      <c r="E299" s="2"/>
      <c r="F299" s="2"/>
      <c r="H299" s="4"/>
      <c r="I299" s="4"/>
      <c r="K299" s="5"/>
      <c r="M299" s="5"/>
      <c r="N299" s="5"/>
    </row>
    <row r="300" s="1" customFormat="1" spans="1:14">
      <c r="A300" s="2"/>
      <c r="B300" s="2"/>
      <c r="C300" s="3"/>
      <c r="D300" s="2"/>
      <c r="E300" s="2"/>
      <c r="F300" s="2"/>
      <c r="H300" s="4"/>
      <c r="I300" s="4"/>
      <c r="K300" s="5"/>
      <c r="M300" s="5"/>
      <c r="N300" s="5"/>
    </row>
    <row r="301" s="1" customFormat="1" spans="1:14">
      <c r="A301" s="2"/>
      <c r="B301" s="2"/>
      <c r="C301" s="3"/>
      <c r="D301" s="2"/>
      <c r="E301" s="2"/>
      <c r="F301" s="2"/>
      <c r="H301" s="4"/>
      <c r="I301" s="4"/>
      <c r="K301" s="5"/>
      <c r="M301" s="5"/>
      <c r="N301" s="5"/>
    </row>
    <row r="302" s="1" customFormat="1" spans="1:14">
      <c r="A302" s="2"/>
      <c r="B302" s="2"/>
      <c r="C302" s="3"/>
      <c r="D302" s="2"/>
      <c r="E302" s="2"/>
      <c r="F302" s="2"/>
      <c r="H302" s="4"/>
      <c r="I302" s="4"/>
      <c r="K302" s="5"/>
      <c r="M302" s="5"/>
      <c r="N302" s="5"/>
    </row>
    <row r="303" s="1" customFormat="1" spans="1:14">
      <c r="A303" s="2"/>
      <c r="B303" s="2"/>
      <c r="C303" s="3"/>
      <c r="D303" s="2"/>
      <c r="E303" s="2"/>
      <c r="F303" s="2"/>
      <c r="H303" s="4"/>
      <c r="I303" s="4"/>
      <c r="K303" s="5"/>
      <c r="M303" s="5"/>
      <c r="N303" s="5"/>
    </row>
    <row r="304" s="1" customFormat="1" spans="1:14">
      <c r="A304" s="2"/>
      <c r="B304" s="2"/>
      <c r="C304" s="3"/>
      <c r="D304" s="2"/>
      <c r="E304" s="2"/>
      <c r="F304" s="2"/>
      <c r="H304" s="4"/>
      <c r="I304" s="4"/>
      <c r="K304" s="5"/>
      <c r="M304" s="5"/>
      <c r="N304" s="5"/>
    </row>
    <row r="305" s="1" customFormat="1" spans="1:14">
      <c r="A305" s="2"/>
      <c r="B305" s="2"/>
      <c r="C305" s="3"/>
      <c r="D305" s="2"/>
      <c r="E305" s="2"/>
      <c r="F305" s="2"/>
      <c r="H305" s="4"/>
      <c r="I305" s="4"/>
      <c r="K305" s="5"/>
      <c r="M305" s="5"/>
      <c r="N305" s="5"/>
    </row>
    <row r="306" s="1" customFormat="1" spans="1:14">
      <c r="A306" s="2"/>
      <c r="B306" s="2"/>
      <c r="C306" s="3"/>
      <c r="D306" s="2"/>
      <c r="E306" s="2"/>
      <c r="F306" s="2"/>
      <c r="H306" s="4"/>
      <c r="I306" s="4"/>
      <c r="K306" s="5"/>
      <c r="M306" s="5"/>
      <c r="N306" s="5"/>
    </row>
    <row r="307" s="1" customFormat="1" spans="1:14">
      <c r="A307" s="2"/>
      <c r="B307" s="2"/>
      <c r="C307" s="3"/>
      <c r="D307" s="2"/>
      <c r="E307" s="2"/>
      <c r="F307" s="2"/>
      <c r="H307" s="4"/>
      <c r="I307" s="4"/>
      <c r="K307" s="5"/>
      <c r="M307" s="5"/>
      <c r="N307" s="5"/>
    </row>
    <row r="308" s="1" customFormat="1" spans="1:14">
      <c r="A308" s="2"/>
      <c r="B308" s="2"/>
      <c r="C308" s="3"/>
      <c r="D308" s="2"/>
      <c r="E308" s="2"/>
      <c r="F308" s="2"/>
      <c r="H308" s="4"/>
      <c r="I308" s="4"/>
      <c r="K308" s="5"/>
      <c r="M308" s="5"/>
      <c r="N308" s="5"/>
    </row>
    <row r="309" s="1" customFormat="1" spans="1:14">
      <c r="A309" s="2"/>
      <c r="B309" s="2"/>
      <c r="C309" s="3"/>
      <c r="D309" s="2"/>
      <c r="E309" s="2"/>
      <c r="F309" s="2"/>
      <c r="H309" s="4"/>
      <c r="I309" s="4"/>
      <c r="K309" s="5"/>
      <c r="M309" s="5"/>
      <c r="N309" s="5"/>
    </row>
    <row r="310" s="1" customFormat="1" spans="1:14">
      <c r="A310" s="2"/>
      <c r="B310" s="2"/>
      <c r="C310" s="3"/>
      <c r="D310" s="2"/>
      <c r="E310" s="2"/>
      <c r="F310" s="2"/>
      <c r="H310" s="4"/>
      <c r="I310" s="4"/>
      <c r="K310" s="5"/>
      <c r="M310" s="5"/>
      <c r="N310" s="5"/>
    </row>
    <row r="311" s="1" customFormat="1" spans="1:14">
      <c r="A311" s="2"/>
      <c r="B311" s="2"/>
      <c r="C311" s="3"/>
      <c r="D311" s="2"/>
      <c r="E311" s="2"/>
      <c r="F311" s="2"/>
      <c r="H311" s="4"/>
      <c r="I311" s="4"/>
      <c r="K311" s="5"/>
      <c r="M311" s="5"/>
      <c r="N311" s="5"/>
    </row>
    <row r="312" s="1" customFormat="1" spans="1:14">
      <c r="A312" s="2"/>
      <c r="B312" s="2"/>
      <c r="C312" s="3"/>
      <c r="D312" s="2"/>
      <c r="E312" s="2"/>
      <c r="F312" s="2"/>
      <c r="H312" s="4"/>
      <c r="I312" s="4"/>
      <c r="K312" s="5"/>
      <c r="M312" s="5"/>
      <c r="N312" s="5"/>
    </row>
    <row r="313" s="1" customFormat="1" spans="1:14">
      <c r="A313" s="2"/>
      <c r="B313" s="2"/>
      <c r="C313" s="3"/>
      <c r="D313" s="2"/>
      <c r="E313" s="2"/>
      <c r="F313" s="2"/>
      <c r="H313" s="4"/>
      <c r="I313" s="4"/>
      <c r="K313" s="5"/>
      <c r="M313" s="5"/>
      <c r="N313" s="5"/>
    </row>
    <row r="314" s="1" customFormat="1" spans="1:14">
      <c r="A314" s="2"/>
      <c r="B314" s="2"/>
      <c r="C314" s="3"/>
      <c r="D314" s="2"/>
      <c r="E314" s="2"/>
      <c r="F314" s="2"/>
      <c r="H314" s="4"/>
      <c r="I314" s="4"/>
      <c r="K314" s="5"/>
      <c r="M314" s="5"/>
      <c r="N314" s="5"/>
    </row>
    <row r="315" s="1" customFormat="1" spans="1:14">
      <c r="A315" s="2"/>
      <c r="B315" s="2"/>
      <c r="C315" s="3"/>
      <c r="D315" s="2"/>
      <c r="E315" s="2"/>
      <c r="F315" s="2"/>
      <c r="H315" s="4"/>
      <c r="I315" s="4"/>
      <c r="K315" s="5"/>
      <c r="M315" s="5"/>
      <c r="N315" s="5"/>
    </row>
    <row r="316" s="1" customFormat="1" spans="1:14">
      <c r="A316" s="2"/>
      <c r="B316" s="2"/>
      <c r="C316" s="3"/>
      <c r="D316" s="2"/>
      <c r="E316" s="2"/>
      <c r="F316" s="2"/>
      <c r="H316" s="4"/>
      <c r="I316" s="4"/>
      <c r="K316" s="5"/>
      <c r="M316" s="5"/>
      <c r="N316" s="5"/>
    </row>
    <row r="317" s="1" customFormat="1" spans="1:14">
      <c r="A317" s="2"/>
      <c r="B317" s="2"/>
      <c r="C317" s="3"/>
      <c r="D317" s="2"/>
      <c r="E317" s="2"/>
      <c r="F317" s="2"/>
      <c r="H317" s="4"/>
      <c r="I317" s="4"/>
      <c r="K317" s="5"/>
      <c r="M317" s="5"/>
      <c r="N317" s="5"/>
    </row>
    <row r="318" s="1" customFormat="1" spans="1:14">
      <c r="A318" s="2"/>
      <c r="B318" s="2"/>
      <c r="C318" s="3"/>
      <c r="D318" s="2"/>
      <c r="E318" s="2"/>
      <c r="F318" s="2"/>
      <c r="H318" s="4"/>
      <c r="I318" s="4"/>
      <c r="K318" s="5"/>
      <c r="M318" s="5"/>
      <c r="N318" s="5"/>
    </row>
    <row r="319" s="1" customFormat="1" spans="1:14">
      <c r="A319" s="2"/>
      <c r="B319" s="2"/>
      <c r="C319" s="3"/>
      <c r="D319" s="2"/>
      <c r="E319" s="2"/>
      <c r="F319" s="2"/>
      <c r="H319" s="4"/>
      <c r="I319" s="4"/>
      <c r="K319" s="5"/>
      <c r="M319" s="5"/>
      <c r="N319" s="5"/>
    </row>
    <row r="320" s="1" customFormat="1" spans="1:14">
      <c r="A320" s="2"/>
      <c r="B320" s="2"/>
      <c r="C320" s="3"/>
      <c r="D320" s="2"/>
      <c r="E320" s="2"/>
      <c r="F320" s="2"/>
      <c r="H320" s="4"/>
      <c r="I320" s="4"/>
      <c r="K320" s="5"/>
      <c r="M320" s="5"/>
      <c r="N320" s="5"/>
    </row>
    <row r="321" s="1" customFormat="1" spans="1:14">
      <c r="A321" s="2"/>
      <c r="B321" s="2"/>
      <c r="C321" s="3"/>
      <c r="D321" s="2"/>
      <c r="E321" s="2"/>
      <c r="F321" s="2"/>
      <c r="H321" s="4"/>
      <c r="I321" s="4"/>
      <c r="K321" s="5"/>
      <c r="M321" s="5"/>
      <c r="N321" s="5"/>
    </row>
    <row r="322" s="1" customFormat="1" spans="1:14">
      <c r="A322" s="2"/>
      <c r="B322" s="2"/>
      <c r="C322" s="3"/>
      <c r="D322" s="2"/>
      <c r="E322" s="2"/>
      <c r="F322" s="2"/>
      <c r="H322" s="4"/>
      <c r="I322" s="4"/>
      <c r="K322" s="5"/>
      <c r="M322" s="5"/>
      <c r="N322" s="5"/>
    </row>
    <row r="323" s="1" customFormat="1" spans="1:14">
      <c r="A323" s="2"/>
      <c r="B323" s="2"/>
      <c r="C323" s="3"/>
      <c r="D323" s="2"/>
      <c r="E323" s="2"/>
      <c r="F323" s="2"/>
      <c r="H323" s="4"/>
      <c r="I323" s="4"/>
      <c r="K323" s="5"/>
      <c r="M323" s="5"/>
      <c r="N323" s="5"/>
    </row>
    <row r="324" s="1" customFormat="1" spans="1:14">
      <c r="A324" s="2"/>
      <c r="B324" s="2"/>
      <c r="C324" s="3"/>
      <c r="D324" s="2"/>
      <c r="E324" s="2"/>
      <c r="F324" s="2"/>
      <c r="H324" s="4"/>
      <c r="I324" s="4"/>
      <c r="K324" s="5"/>
      <c r="M324" s="5"/>
      <c r="N324" s="5"/>
    </row>
    <row r="325" s="1" customFormat="1" spans="1:14">
      <c r="A325" s="2"/>
      <c r="B325" s="2"/>
      <c r="C325" s="3"/>
      <c r="D325" s="2"/>
      <c r="E325" s="2"/>
      <c r="F325" s="2"/>
      <c r="H325" s="4"/>
      <c r="I325" s="4"/>
      <c r="K325" s="5"/>
      <c r="M325" s="5"/>
      <c r="N325" s="5"/>
    </row>
    <row r="326" s="1" customFormat="1" spans="1:14">
      <c r="A326" s="2"/>
      <c r="B326" s="2"/>
      <c r="C326" s="3"/>
      <c r="D326" s="2"/>
      <c r="E326" s="2"/>
      <c r="F326" s="2"/>
      <c r="H326" s="4"/>
      <c r="I326" s="4"/>
      <c r="K326" s="5"/>
      <c r="M326" s="5"/>
      <c r="N326" s="5"/>
    </row>
    <row r="327" s="1" customFormat="1" spans="1:14">
      <c r="A327" s="2"/>
      <c r="B327" s="2"/>
      <c r="C327" s="3"/>
      <c r="D327" s="2"/>
      <c r="E327" s="2"/>
      <c r="F327" s="2"/>
      <c r="H327" s="4"/>
      <c r="I327" s="4"/>
      <c r="K327" s="5"/>
      <c r="M327" s="5"/>
      <c r="N327" s="5"/>
    </row>
    <row r="328" s="1" customFormat="1" spans="1:14">
      <c r="A328" s="2"/>
      <c r="B328" s="2"/>
      <c r="C328" s="3"/>
      <c r="D328" s="2"/>
      <c r="E328" s="2"/>
      <c r="F328" s="2"/>
      <c r="H328" s="4"/>
      <c r="I328" s="4"/>
      <c r="K328" s="5"/>
      <c r="M328" s="5"/>
      <c r="N328" s="5"/>
    </row>
    <row r="329" s="1" customFormat="1" spans="1:14">
      <c r="A329" s="2"/>
      <c r="B329" s="2"/>
      <c r="C329" s="3"/>
      <c r="D329" s="2"/>
      <c r="E329" s="2"/>
      <c r="F329" s="2"/>
      <c r="H329" s="4"/>
      <c r="I329" s="4"/>
      <c r="K329" s="5"/>
      <c r="M329" s="5"/>
      <c r="N329" s="5"/>
    </row>
    <row r="330" s="1" customFormat="1" spans="1:14">
      <c r="A330" s="2"/>
      <c r="B330" s="2"/>
      <c r="C330" s="3"/>
      <c r="D330" s="2"/>
      <c r="E330" s="2"/>
      <c r="F330" s="2"/>
      <c r="H330" s="4"/>
      <c r="I330" s="4"/>
      <c r="K330" s="5"/>
      <c r="M330" s="5"/>
      <c r="N330" s="5"/>
    </row>
    <row r="331" s="1" customFormat="1" spans="1:14">
      <c r="A331" s="2"/>
      <c r="B331" s="2"/>
      <c r="C331" s="3"/>
      <c r="D331" s="2"/>
      <c r="E331" s="2"/>
      <c r="F331" s="2"/>
      <c r="H331" s="4"/>
      <c r="I331" s="4"/>
      <c r="K331" s="5"/>
      <c r="M331" s="5"/>
      <c r="N331" s="5"/>
    </row>
    <row r="332" s="1" customFormat="1" spans="1:14">
      <c r="A332" s="2"/>
      <c r="B332" s="2"/>
      <c r="C332" s="3"/>
      <c r="D332" s="2"/>
      <c r="E332" s="2"/>
      <c r="F332" s="2"/>
      <c r="H332" s="4"/>
      <c r="I332" s="4"/>
      <c r="K332" s="5"/>
      <c r="M332" s="5"/>
      <c r="N332" s="5"/>
    </row>
    <row r="333" s="1" customFormat="1" spans="1:14">
      <c r="A333" s="2"/>
      <c r="B333" s="2"/>
      <c r="C333" s="3"/>
      <c r="D333" s="2"/>
      <c r="E333" s="2"/>
      <c r="F333" s="2"/>
      <c r="H333" s="4"/>
      <c r="I333" s="4"/>
      <c r="K333" s="5"/>
      <c r="M333" s="5"/>
      <c r="N333" s="5"/>
    </row>
    <row r="334" s="1" customFormat="1" spans="1:14">
      <c r="A334" s="2"/>
      <c r="B334" s="2"/>
      <c r="C334" s="3"/>
      <c r="D334" s="2"/>
      <c r="E334" s="2"/>
      <c r="F334" s="2"/>
      <c r="H334" s="4"/>
      <c r="I334" s="4"/>
      <c r="K334" s="5"/>
      <c r="M334" s="5"/>
      <c r="N334" s="5"/>
    </row>
    <row r="335" s="1" customFormat="1" spans="1:14">
      <c r="A335" s="2"/>
      <c r="B335" s="2"/>
      <c r="C335" s="3"/>
      <c r="D335" s="2"/>
      <c r="E335" s="2"/>
      <c r="F335" s="2"/>
      <c r="H335" s="4"/>
      <c r="I335" s="4"/>
      <c r="K335" s="5"/>
      <c r="M335" s="5"/>
      <c r="N335" s="5"/>
    </row>
    <row r="336" s="1" customFormat="1" spans="1:14">
      <c r="A336" s="2"/>
      <c r="B336" s="2"/>
      <c r="C336" s="3"/>
      <c r="D336" s="2"/>
      <c r="E336" s="2"/>
      <c r="F336" s="2"/>
      <c r="H336" s="4"/>
      <c r="I336" s="4"/>
      <c r="K336" s="5"/>
      <c r="M336" s="5"/>
      <c r="N336" s="5"/>
    </row>
    <row r="337" s="1" customFormat="1" spans="1:14">
      <c r="A337" s="2"/>
      <c r="B337" s="2"/>
      <c r="C337" s="3"/>
      <c r="D337" s="2"/>
      <c r="E337" s="2"/>
      <c r="F337" s="2"/>
      <c r="H337" s="4"/>
      <c r="I337" s="4"/>
      <c r="K337" s="5"/>
      <c r="M337" s="5"/>
      <c r="N337" s="5"/>
    </row>
    <row r="338" s="1" customFormat="1" spans="1:14">
      <c r="A338" s="2"/>
      <c r="B338" s="2"/>
      <c r="C338" s="3"/>
      <c r="D338" s="2"/>
      <c r="E338" s="2"/>
      <c r="F338" s="2"/>
      <c r="H338" s="4"/>
      <c r="I338" s="4"/>
      <c r="K338" s="5"/>
      <c r="M338" s="5"/>
      <c r="N338" s="5"/>
    </row>
    <row r="339" s="1" customFormat="1" spans="1:14">
      <c r="A339" s="2"/>
      <c r="B339" s="2"/>
      <c r="C339" s="3"/>
      <c r="D339" s="2"/>
      <c r="E339" s="2"/>
      <c r="F339" s="2"/>
      <c r="H339" s="4"/>
      <c r="I339" s="4"/>
      <c r="K339" s="5"/>
      <c r="M339" s="5"/>
      <c r="N339" s="5"/>
    </row>
    <row r="340" s="1" customFormat="1" spans="1:14">
      <c r="A340" s="2"/>
      <c r="B340" s="2"/>
      <c r="C340" s="3"/>
      <c r="D340" s="2"/>
      <c r="E340" s="2"/>
      <c r="F340" s="2"/>
      <c r="H340" s="4"/>
      <c r="I340" s="4"/>
      <c r="K340" s="5"/>
      <c r="M340" s="5"/>
      <c r="N340" s="5"/>
    </row>
    <row r="341" s="1" customFormat="1" spans="1:14">
      <c r="A341" s="2"/>
      <c r="B341" s="2"/>
      <c r="C341" s="3"/>
      <c r="D341" s="2"/>
      <c r="E341" s="2"/>
      <c r="F341" s="2"/>
      <c r="H341" s="4"/>
      <c r="I341" s="4"/>
      <c r="K341" s="5"/>
      <c r="M341" s="5"/>
      <c r="N341" s="5"/>
    </row>
    <row r="342" s="1" customFormat="1" spans="1:14">
      <c r="A342" s="2"/>
      <c r="B342" s="2"/>
      <c r="C342" s="3"/>
      <c r="D342" s="2"/>
      <c r="E342" s="2"/>
      <c r="F342" s="2"/>
      <c r="H342" s="4"/>
      <c r="I342" s="4"/>
      <c r="K342" s="5"/>
      <c r="M342" s="5"/>
      <c r="N342" s="5"/>
    </row>
    <row r="343" s="1" customFormat="1" spans="1:14">
      <c r="A343" s="2"/>
      <c r="B343" s="2"/>
      <c r="C343" s="3"/>
      <c r="D343" s="2"/>
      <c r="E343" s="2"/>
      <c r="F343" s="2"/>
      <c r="H343" s="4"/>
      <c r="I343" s="4"/>
      <c r="K343" s="5"/>
      <c r="M343" s="5"/>
      <c r="N343" s="5"/>
    </row>
    <row r="344" s="1" customFormat="1" spans="1:14">
      <c r="A344" s="2"/>
      <c r="B344" s="2"/>
      <c r="C344" s="3"/>
      <c r="D344" s="2"/>
      <c r="E344" s="2"/>
      <c r="F344" s="2"/>
      <c r="H344" s="4"/>
      <c r="I344" s="4"/>
      <c r="K344" s="5"/>
      <c r="M344" s="5"/>
      <c r="N344" s="5"/>
    </row>
    <row r="345" s="1" customFormat="1" spans="1:14">
      <c r="A345" s="2"/>
      <c r="B345" s="2"/>
      <c r="C345" s="3"/>
      <c r="D345" s="2"/>
      <c r="E345" s="2"/>
      <c r="F345" s="2"/>
      <c r="H345" s="4"/>
      <c r="I345" s="4"/>
      <c r="K345" s="5"/>
      <c r="M345" s="5"/>
      <c r="N345" s="5"/>
    </row>
    <row r="346" s="1" customFormat="1" spans="1:14">
      <c r="A346" s="2"/>
      <c r="B346" s="2"/>
      <c r="C346" s="3"/>
      <c r="D346" s="2"/>
      <c r="E346" s="2"/>
      <c r="F346" s="2"/>
      <c r="H346" s="4"/>
      <c r="I346" s="4"/>
      <c r="K346" s="5"/>
      <c r="M346" s="5"/>
      <c r="N346" s="5"/>
    </row>
    <row r="347" s="1" customFormat="1" spans="1:14">
      <c r="A347" s="2"/>
      <c r="B347" s="2"/>
      <c r="C347" s="3"/>
      <c r="D347" s="2"/>
      <c r="E347" s="2"/>
      <c r="F347" s="2"/>
      <c r="H347" s="4"/>
      <c r="I347" s="4"/>
      <c r="K347" s="5"/>
      <c r="M347" s="5"/>
      <c r="N347" s="5"/>
    </row>
    <row r="348" s="1" customFormat="1" spans="1:14">
      <c r="A348" s="2"/>
      <c r="B348" s="2"/>
      <c r="C348" s="3"/>
      <c r="D348" s="2"/>
      <c r="E348" s="2"/>
      <c r="F348" s="2"/>
      <c r="H348" s="4"/>
      <c r="I348" s="4"/>
      <c r="K348" s="5"/>
      <c r="M348" s="5"/>
      <c r="N348" s="5"/>
    </row>
    <row r="349" s="1" customFormat="1" spans="1:14">
      <c r="A349" s="2"/>
      <c r="B349" s="2"/>
      <c r="C349" s="3"/>
      <c r="D349" s="2"/>
      <c r="E349" s="2"/>
      <c r="F349" s="2"/>
      <c r="H349" s="4"/>
      <c r="I349" s="4"/>
      <c r="K349" s="5"/>
      <c r="M349" s="5"/>
      <c r="N349" s="5"/>
    </row>
    <row r="350" s="1" customFormat="1" spans="1:14">
      <c r="A350" s="2"/>
      <c r="B350" s="2"/>
      <c r="C350" s="3"/>
      <c r="D350" s="2"/>
      <c r="E350" s="2"/>
      <c r="F350" s="2"/>
      <c r="H350" s="4"/>
      <c r="I350" s="4"/>
      <c r="K350" s="5"/>
      <c r="M350" s="5"/>
      <c r="N350" s="5"/>
    </row>
    <row r="351" s="1" customFormat="1" spans="1:14">
      <c r="A351" s="2"/>
      <c r="B351" s="2"/>
      <c r="C351" s="3"/>
      <c r="D351" s="2"/>
      <c r="E351" s="2"/>
      <c r="F351" s="2"/>
      <c r="H351" s="4"/>
      <c r="I351" s="4"/>
      <c r="K351" s="5"/>
      <c r="M351" s="5"/>
      <c r="N351" s="5"/>
    </row>
    <row r="352" s="1" customFormat="1" spans="1:14">
      <c r="A352" s="2"/>
      <c r="B352" s="2"/>
      <c r="C352" s="3"/>
      <c r="D352" s="2"/>
      <c r="E352" s="2"/>
      <c r="F352" s="2"/>
      <c r="H352" s="4"/>
      <c r="I352" s="4"/>
      <c r="K352" s="5"/>
      <c r="M352" s="5"/>
      <c r="N352" s="5"/>
    </row>
  </sheetData>
  <mergeCells count="17">
    <mergeCell ref="A1:H1"/>
    <mergeCell ref="A2:H2"/>
    <mergeCell ref="A17:C17"/>
    <mergeCell ref="A70:C70"/>
    <mergeCell ref="G71:H71"/>
    <mergeCell ref="A72:C72"/>
    <mergeCell ref="A73:H73"/>
    <mergeCell ref="A4:A5"/>
    <mergeCell ref="B4:B5"/>
    <mergeCell ref="C4:C5"/>
    <mergeCell ref="D4:D5"/>
    <mergeCell ref="E4:E5"/>
    <mergeCell ref="F4:F5"/>
    <mergeCell ref="H6:H16"/>
    <mergeCell ref="H18:H69"/>
    <mergeCell ref="G4:H5"/>
    <mergeCell ref="A74:H76"/>
  </mergeCells>
  <pageMargins left="0.196527777777778" right="0.196527777777778" top="0.984027777777778" bottom="1" header="0.5" footer="0.5"/>
  <pageSetup paperSize="9" scale="75" orientation="portrait" horizontalDpi="600"/>
  <headerFooter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郑帅</dc:creator>
  <cp:lastModifiedBy>郑帅</cp:lastModifiedBy>
  <dcterms:created xsi:type="dcterms:W3CDTF">2021-04-22T02:25:00Z</dcterms:created>
  <dcterms:modified xsi:type="dcterms:W3CDTF">2021-05-10T02:48:59Z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